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2017018\Desktop\"/>
    </mc:Choice>
  </mc:AlternateContent>
  <bookViews>
    <workbookView xWindow="0" yWindow="0" windowWidth="15360" windowHeight="7635" firstSheet="1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28" i="12" l="1"/>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BW34" i="10"/>
  <c r="BW35" i="10" s="1"/>
  <c r="BW36" i="10" s="1"/>
  <c r="BW37" i="10" s="1"/>
  <c r="BW38" i="10" s="1"/>
  <c r="BW39" i="10" s="1"/>
  <c r="BW40" i="10" s="1"/>
  <c r="BE34" i="10"/>
  <c r="AM34" i="10"/>
  <c r="U34" i="10"/>
  <c r="C34" i="10"/>
  <c r="CO34" i="10" l="1"/>
  <c r="CO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<sst xmlns="http://schemas.openxmlformats.org/spreadsheetml/2006/main" count="1074" uniqueCount="616">
  <si>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</si>
  <si>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</si>
  <si>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</si>
  <si>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</si>
  <si>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</si>
  <si>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</si>
  <si>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</si>
  <si>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</si>
  <si>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</si>
  <si>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</si>
  <si>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</si>
  <si>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</si>
  <si>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</si>
  <si>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</si>
  <si>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</si>
  <si>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</si>
  <si>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</si>
  <si>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</si>
  <si>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</si>
  <si>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</si>
  <si>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</si>
  <si>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</si>
  <si>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</si>
  <si>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</si>
  <si>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</si>
  <si>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</si>
  <si>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</si>
  <si>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</si>
  <si>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</si>
  <si>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</si>
  <si>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</si>
  <si>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</si>
  <si>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</si>
  <si>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</si>
  <si>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</si>
  <si>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</si>
  <si>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</si>
  <si>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</si>
  <si>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</si>
  <si>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</si>
  <si>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</si>
  <si>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</si>
  <si>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</si>
  <si>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</si>
  <si>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</si>
  <si>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</si>
  <si>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</si>
  <si>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</si>
  <si>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</si>
  <si>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</si>
  <si>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</si>
  <si>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</si>
  <si>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</si>
  <si>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</si>
  <si>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</si>
  <si>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</si>
  <si>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</si>
  <si>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</si>
  <si>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</si>
  <si>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</si>
  <si>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</si>
  <si>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</si>
  <si>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</si>
  <si>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</si>
  <si>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</si>
  <si>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</si>
  <si>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</si>
  <si>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</si>
  <si>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</si>
  <si>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</si>
  <si>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</si>
  <si>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</si>
  <si>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</si>
  <si>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</si>
  <si>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</si>
  <si>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</si>
  <si>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</si>
  <si>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</si>
  <si>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</si>
  <si>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</si>
  <si>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</si>
  <si>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</si>
  <si>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</si>
  <si>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</si>
  <si>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</si>
  <si>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Ⅱ－３</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</si>
  <si>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</si>
  <si>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</si>
  <si>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</si>
  <si>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</si>
  <si>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</si>
  <si>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</si>
  <si>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</si>
  <si>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</si>
  <si>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</si>
  <si>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</si>
  <si>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</si>
  <si>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</si>
  <si>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多賀城市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</si>
  <si>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</si>
  <si>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</si>
  <si>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</si>
  <si>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</si>
  <si>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</si>
  <si>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</si>
  <si>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</si>
  <si>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</si>
  <si>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</si>
  <si>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</si>
  <si>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</si>
  <si>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</si>
  <si>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</si>
  <si>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</si>
  <si>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</si>
  <si>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</si>
  <si>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</si>
  <si>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</si>
  <si>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</si>
  <si>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</si>
  <si>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</si>
  <si>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</si>
  <si>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</si>
  <si>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</si>
  <si>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</si>
  <si>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</si>
  <si>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</si>
  <si>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</si>
  <si>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</si>
  <si>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</si>
  <si>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</si>
  <si>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</si>
  <si>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</si>
  <si>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</si>
  <si>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</si>
  <si>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</si>
  <si>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</si>
  <si>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</si>
  <si>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</si>
  <si>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</si>
  <si>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</si>
  <si>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</si>
  <si>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</si>
  <si>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</si>
  <si>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</si>
  <si>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</si>
  <si>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</si>
  <si>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</si>
  <si>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</si>
  <si>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</si>
  <si>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</si>
  <si>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</si>
  <si>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</si>
  <si>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</si>
  <si>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</si>
  <si>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</si>
  <si>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4"/>
  </si>
  <si>
    <t>うち日本人(％)</t>
    <phoneticPr fontId="5"/>
  </si>
  <si>
    <t>0.0</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</si>
  <si>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</si>
  <si>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</si>
  <si>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</si>
  <si>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</si>
  <si>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</si>
  <si>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</si>
  <si>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</si>
  <si>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</si>
  <si>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</si>
  <si>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</si>
  <si>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</si>
  <si>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</si>
  <si>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</si>
  <si>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</si>
  <si>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</si>
  <si>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</si>
  <si>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</si>
  <si>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</si>
  <si>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</si>
  <si>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</si>
  <si>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</si>
  <si>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</si>
  <si>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</si>
  <si>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</si>
  <si>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</si>
  <si>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</si>
  <si>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</si>
  <si>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</si>
  <si>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</si>
  <si>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</si>
  <si>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</si>
  <si>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</si>
  <si>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</si>
  <si>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</si>
  <si>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</si>
  <si>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</si>
  <si>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</si>
  <si>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</si>
  <si>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</si>
  <si>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</si>
  <si>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</si>
  <si>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</si>
  <si>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</si>
  <si>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</si>
  <si>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</si>
  <si>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</si>
  <si>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</si>
  <si>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</si>
  <si>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</si>
  <si>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</si>
  <si>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</si>
  <si>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</si>
  <si>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</si>
  <si>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</si>
  <si>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</si>
  <si>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</si>
  <si>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</si>
  <si>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</si>
  <si>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</si>
  <si>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</si>
  <si>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</si>
  <si>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</si>
  <si>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宮城県多賀城市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</si>
  <si>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</si>
  <si>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</si>
  <si>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</si>
  <si>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</si>
  <si>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</si>
  <si>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</si>
  <si>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</si>
  <si>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</si>
  <si>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</si>
  <si>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</si>
  <si>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</si>
  <si>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</si>
  <si>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</si>
  <si>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</si>
  <si>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</si>
  <si>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</si>
  <si>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</si>
  <si>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</si>
  <si>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</si>
  <si>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</si>
  <si>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</si>
  <si>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</si>
  <si>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</si>
  <si>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</si>
  <si>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</si>
  <si>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</si>
  <si>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</si>
  <si>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</si>
  <si>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</si>
  <si>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</si>
  <si>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</si>
  <si>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</si>
  <si>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</si>
  <si>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</si>
  <si>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</si>
  <si>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</si>
  <si>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</si>
  <si>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</si>
  <si>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</si>
  <si>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</si>
  <si>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</si>
  <si>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</si>
  <si>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</si>
  <si>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</si>
  <si>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</si>
  <si>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</si>
  <si>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</si>
  <si>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</si>
  <si>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</si>
  <si>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</si>
  <si>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</si>
  <si>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</si>
  <si>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</si>
  <si>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</si>
  <si>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</si>
  <si>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</si>
  <si>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</si>
  <si>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</si>
  <si>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</si>
  <si>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</si>
  <si>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</si>
  <si>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</si>
  <si>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</si>
  <si>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</si>
  <si>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</si>
  <si>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</si>
  <si>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</si>
  <si>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</si>
  <si>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</si>
  <si>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</si>
  <si>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</si>
  <si>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</si>
  <si>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</si>
  <si>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</si>
  <si>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</si>
  <si>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</si>
  <si>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</si>
  <si>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</si>
  <si>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</si>
  <si>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</si>
  <si>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</si>
  <si>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</si>
  <si>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</si>
  <si>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</si>
  <si>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</si>
  <si>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</si>
  <si>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</si>
  <si>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</si>
  <si>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</si>
  <si>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</si>
  <si>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</si>
  <si>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</si>
  <si>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</si>
  <si>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</si>
  <si>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</si>
  <si>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</si>
  <si>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</si>
  <si>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</si>
  <si>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</si>
  <si>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</si>
  <si>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</si>
  <si>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</si>
  <si>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</si>
  <si>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</si>
  <si>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</si>
  <si>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</si>
  <si>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</si>
  <si>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</si>
  <si>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</si>
  <si>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</si>
  <si>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</si>
  <si>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</si>
  <si>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</si>
  <si>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</si>
  <si>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</si>
  <si>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</si>
  <si>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</si>
  <si>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</si>
  <si>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</si>
  <si>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</si>
  <si>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</si>
  <si>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</si>
  <si>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</si>
  <si>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</si>
  <si>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</si>
  <si>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</si>
  <si>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</si>
  <si>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</si>
  <si>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</si>
  <si>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</si>
  <si>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</si>
  <si>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</si>
  <si>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</si>
  <si>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</si>
  <si>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</si>
  <si>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</si>
  <si>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</si>
  <si>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</si>
  <si>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</si>
  <si>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</si>
  <si>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</si>
  <si>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</si>
  <si>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</si>
  <si>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</si>
  <si>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</si>
  <si>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</si>
  <si>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</si>
  <si>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</si>
  <si>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</si>
  <si>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宮城県多賀城市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</si>
  <si>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</si>
  <si>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</si>
  <si>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</si>
  <si>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</si>
  <si>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</si>
  <si>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</si>
  <si>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</si>
  <si>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</si>
  <si>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</si>
  <si>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</si>
  <si>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</si>
  <si>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</si>
  <si>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</si>
  <si>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</si>
  <si>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</si>
  <si>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</si>
  <si>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</si>
  <si>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</si>
  <si>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</si>
  <si>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</si>
  <si>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</si>
  <si>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</si>
  <si>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</si>
  <si>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</si>
  <si>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</si>
  <si>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</si>
  <si>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</si>
  <si>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</si>
  <si>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</si>
  <si>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</si>
  <si>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</si>
  <si>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</si>
  <si>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</si>
  <si>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</si>
  <si>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</si>
  <si>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</si>
  <si>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</si>
  <si>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</si>
  <si>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</si>
  <si>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</si>
  <si>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</si>
  <si>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</si>
  <si>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</si>
  <si>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</si>
  <si>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</si>
  <si>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</si>
  <si>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</si>
  <si>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</si>
  <si>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</si>
  <si>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</si>
  <si>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</si>
  <si>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</si>
  <si>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</si>
  <si>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</si>
  <si>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</si>
  <si>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</si>
  <si>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</si>
  <si>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</si>
  <si>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</si>
  <si>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</si>
  <si>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</si>
  <si>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</si>
  <si>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</si>
  <si>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</si>
  <si>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</si>
  <si>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</si>
  <si>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</si>
  <si>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</si>
  <si>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</si>
  <si>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</si>
  <si>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</si>
  <si>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</si>
  <si>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</si>
  <si>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</si>
  <si>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</si>
  <si>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</si>
  <si>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</si>
  <si>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</si>
  <si>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</si>
  <si>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</si>
  <si>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</si>
  <si>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</si>
  <si>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</si>
  <si>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</si>
  <si>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</si>
  <si>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</si>
  <si>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</si>
  <si>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</si>
  <si>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</si>
  <si>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</si>
  <si>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</si>
  <si>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</si>
  <si>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</si>
  <si>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</si>
  <si>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</si>
  <si>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</si>
  <si>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</si>
  <si>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</si>
  <si>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</si>
  <si>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</si>
  <si>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</si>
  <si>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</si>
  <si>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</si>
  <si>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</si>
  <si>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</si>
  <si>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</si>
  <si>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</si>
  <si>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</si>
  <si>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</si>
  <si>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</si>
  <si>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</si>
  <si>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</si>
  <si>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</si>
  <si>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</si>
  <si>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</si>
  <si>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</si>
  <si>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</si>
  <si>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</si>
  <si>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</si>
  <si>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</si>
  <si>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</si>
  <si>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</si>
  <si>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</si>
  <si>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</si>
  <si>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</si>
  <si>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</si>
  <si>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</si>
  <si>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</si>
  <si>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</si>
  <si>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</si>
  <si>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</si>
  <si>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</si>
  <si>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</si>
  <si>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</si>
  <si>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</si>
  <si>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</si>
  <si>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</si>
  <si>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</si>
  <si>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</si>
  <si>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</si>
  <si>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</si>
  <si>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</si>
  <si>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</si>
  <si>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</si>
  <si>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</si>
  <si>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</si>
  <si>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</si>
  <si>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</si>
  <si>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</si>
  <si>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</si>
  <si>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</si>
  <si>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</si>
  <si>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</si>
  <si>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</si>
  <si>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</si>
  <si>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</si>
  <si>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</si>
  <si>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</si>
  <si>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</si>
  <si>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</si>
  <si>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</si>
  <si>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</si>
  <si>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</si>
  <si>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</si>
  <si>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</si>
  <si>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</si>
  <si>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</si>
  <si>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</si>
  <si>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</si>
  <si>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</si>
  <si>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</si>
  <si>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</si>
  <si>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</si>
  <si>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</si>
  <si>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</si>
  <si>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</si>
  <si>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</si>
  <si>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</si>
  <si>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</si>
  <si>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</si>
  <si>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</si>
  <si>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</si>
  <si>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</si>
  <si>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</si>
  <si>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</si>
  <si>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</si>
  <si>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</si>
  <si>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</si>
  <si>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</si>
  <si>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</si>
  <si>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</si>
  <si>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</si>
  <si>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4.75</t>
  </si>
  <si>
    <t>▲ 1.49</t>
  </si>
  <si>
    <t>▲ 7.17</t>
  </si>
  <si>
    <t>▲ 0.50</t>
  </si>
  <si>
    <t>水道事業会計</t>
  </si>
  <si>
    <t>一般会計</t>
  </si>
  <si>
    <t>介護保険特別会計</t>
  </si>
  <si>
    <t>下水道事業特別会計</t>
  </si>
  <si>
    <t>後期高齢者医療特別会計</t>
  </si>
  <si>
    <t>国民健康保険特別会計</t>
  </si>
  <si>
    <t>その他会計（赤字）</t>
  </si>
  <si>
    <t>その他会計（黒字）</t>
  </si>
  <si>
    <t>H25末</t>
    <phoneticPr fontId="5"/>
  </si>
  <si>
    <t>H26末</t>
    <phoneticPr fontId="5"/>
  </si>
  <si>
    <t>H27末</t>
    <phoneticPr fontId="5"/>
  </si>
  <si>
    <t>H28末</t>
    <phoneticPr fontId="5"/>
  </si>
  <si>
    <t>H29末</t>
    <phoneticPr fontId="5"/>
  </si>
  <si>
    <t>多賀城市土地開発公社</t>
    <phoneticPr fontId="2"/>
  </si>
  <si>
    <t>多賀城駅北開発</t>
    <phoneticPr fontId="2"/>
  </si>
  <si>
    <t>-</t>
    <phoneticPr fontId="2"/>
  </si>
  <si>
    <t>-</t>
    <phoneticPr fontId="2"/>
  </si>
  <si>
    <t>-</t>
    <phoneticPr fontId="2"/>
  </si>
  <si>
    <t>純損益
（形式収支）</t>
    <phoneticPr fontId="5"/>
  </si>
  <si>
    <t>宮城東部衛生組合</t>
    <rPh sb="0" eb="2">
      <t>ミヤギ</t>
    </rPh>
    <rPh sb="2" eb="4">
      <t>トウブ</t>
    </rPh>
    <rPh sb="4" eb="6">
      <t>エイセイ</t>
    </rPh>
    <rPh sb="6" eb="8">
      <t>クミアイ</t>
    </rPh>
    <phoneticPr fontId="2"/>
  </si>
  <si>
    <t>宮城県市町村職員退職手当組合</t>
    <rPh sb="0" eb="3">
      <t>ミヤギケン</t>
    </rPh>
    <rPh sb="3" eb="6">
      <t>シチョウソン</t>
    </rPh>
    <rPh sb="6" eb="8">
      <t>ショクイン</t>
    </rPh>
    <rPh sb="8" eb="10">
      <t>タイショク</t>
    </rPh>
    <rPh sb="10" eb="12">
      <t>テアテ</t>
    </rPh>
    <rPh sb="12" eb="14">
      <t>クミアイ</t>
    </rPh>
    <phoneticPr fontId="2"/>
  </si>
  <si>
    <t>宮城県市町村非常勤消防団員補償報償組合</t>
    <rPh sb="0" eb="3">
      <t>ミヤギケン</t>
    </rPh>
    <rPh sb="3" eb="6">
      <t>シチョウソン</t>
    </rPh>
    <rPh sb="6" eb="9">
      <t>ヒジョウキン</t>
    </rPh>
    <rPh sb="9" eb="12">
      <t>ショウボウダン</t>
    </rPh>
    <rPh sb="12" eb="13">
      <t>イン</t>
    </rPh>
    <rPh sb="13" eb="15">
      <t>ホショウ</t>
    </rPh>
    <rPh sb="15" eb="17">
      <t>ホウショウ</t>
    </rPh>
    <rPh sb="17" eb="19">
      <t>クミアイ</t>
    </rPh>
    <phoneticPr fontId="2"/>
  </si>
  <si>
    <t>塩釜地区消防事務組合</t>
    <rPh sb="0" eb="2">
      <t>シオガマ</t>
    </rPh>
    <rPh sb="2" eb="4">
      <t>チク</t>
    </rPh>
    <rPh sb="4" eb="6">
      <t>ショウボウ</t>
    </rPh>
    <rPh sb="6" eb="8">
      <t>ジム</t>
    </rPh>
    <rPh sb="8" eb="10">
      <t>クミアイ</t>
    </rPh>
    <phoneticPr fontId="2"/>
  </si>
  <si>
    <t>宮城県市町村自治振興センター</t>
    <rPh sb="0" eb="3">
      <t>ミヤギケン</t>
    </rPh>
    <rPh sb="3" eb="6">
      <t>シチョウソン</t>
    </rPh>
    <rPh sb="6" eb="8">
      <t>ジチ</t>
    </rPh>
    <rPh sb="8" eb="10">
      <t>シンコウ</t>
    </rPh>
    <phoneticPr fontId="2"/>
  </si>
  <si>
    <t>宮城県後期高齢者医療広域連合</t>
    <rPh sb="0" eb="3">
      <t>ミヤギケン</t>
    </rPh>
    <rPh sb="3" eb="5">
      <t>コウキ</t>
    </rPh>
    <rPh sb="5" eb="7">
      <t>コウレイ</t>
    </rPh>
    <rPh sb="7" eb="8">
      <t>シャ</t>
    </rPh>
    <rPh sb="8" eb="10">
      <t>イリョウ</t>
    </rPh>
    <rPh sb="10" eb="12">
      <t>コウイキ</t>
    </rPh>
    <rPh sb="12" eb="14">
      <t>レンゴウ</t>
    </rPh>
    <phoneticPr fontId="2"/>
  </si>
  <si>
    <t>宮城県後期高齢者医療事業会計</t>
    <rPh sb="0" eb="3">
      <t>ミヤギケン</t>
    </rPh>
    <rPh sb="3" eb="5">
      <t>コウキ</t>
    </rPh>
    <rPh sb="5" eb="8">
      <t>コウレイシャ</t>
    </rPh>
    <rPh sb="8" eb="10">
      <t>イリョウ</t>
    </rPh>
    <rPh sb="10" eb="12">
      <t>ジギョウ</t>
    </rPh>
    <rPh sb="12" eb="14">
      <t>カイケイ</t>
    </rPh>
    <phoneticPr fontId="2"/>
  </si>
  <si>
    <t>-</t>
    <phoneticPr fontId="2"/>
  </si>
  <si>
    <t>-</t>
    <phoneticPr fontId="2"/>
  </si>
  <si>
    <t>東日本大震災復興交付金事業基金</t>
  </si>
  <si>
    <t>ふるさと多賀城応援基金</t>
  </si>
  <si>
    <t>庁舎耐震対策等事業基金</t>
  </si>
  <si>
    <t>東日本大震災復興基金</t>
  </si>
  <si>
    <t>史跡のまち基金</t>
  </si>
  <si>
    <t>法適用企業</t>
    <phoneticPr fontId="5"/>
  </si>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</sst>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47278</c:v>
                </c:pt>
                <c:pt idx="2">
                  <c:v>44504</c:v>
                </c:pt>
                <c:pt idx="3">
                  <c:v>47820</c:v>
                </c:pt>
                <c:pt idx="4">
                  <c:v>41934</c:v>
                </c:pt>
              </c:numCache>
            </c:numRef>
          </c:val>
          <c:smooth val="0"/>
          <c:extLst>
            <c:ext xmlns:c16="http://schemas.microsoft.com/office/drawing/2014/chart" uri="{C3380CC4-5D6E-409C-BE32-E72D297353CC}">
              <c16:uniqueId val="{00000000-1659-45FD-97D7-CFD14D42E02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193680</c:v>
                </c:pt>
                <c:pt idx="1">
                  <c:v>346829</c:v>
                </c:pt>
                <c:pt idx="2">
                  <c:v>98817</c:v>
                </c:pt>
                <c:pt idx="3">
                  <c:v>98189</c:v>
                </c:pt>
                <c:pt idx="4">
                  <c:v>62600</c:v>
                </c:pt>
              </c:numCache>
            </c:numRef>
          </c:val>
          <c:smooth val="0"/>
          <c:extLst>
            <c:ext xmlns:c16="http://schemas.microsoft.com/office/drawing/2014/chart" uri="{C3380CC4-5D6E-409C-BE32-E72D297353CC}">
              <c16:uniqueId val="{00000001-1659-45FD-97D7-CFD14D42E02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0.26</c:v>
                </c:pt>
                <c:pt idx="1">
                  <c:v>1.21</c:v>
                </c:pt>
                <c:pt idx="2">
                  <c:v>0.92</c:v>
                </c:pt>
                <c:pt idx="3">
                  <c:v>1.21</c:v>
                </c:pt>
                <c:pt idx="4">
                  <c:v>5.18</c:v>
                </c:pt>
              </c:numCache>
            </c:numRef>
          </c:val>
          <c:extLst>
            <c:ext xmlns:c16="http://schemas.microsoft.com/office/drawing/2014/chart" uri="{C3380CC4-5D6E-409C-BE32-E72D297353CC}">
              <c16:uniqueId val="{00000000-593F-4B62-B1F1-C823944EF3D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25.47</c:v>
                </c:pt>
                <c:pt idx="1">
                  <c:v>22.96</c:v>
                </c:pt>
                <c:pt idx="2">
                  <c:v>16.28</c:v>
                </c:pt>
                <c:pt idx="3">
                  <c:v>15.85</c:v>
                </c:pt>
                <c:pt idx="4">
                  <c:v>17.329999999999998</c:v>
                </c:pt>
              </c:numCache>
            </c:numRef>
          </c:val>
          <c:extLst>
            <c:ext xmlns:c16="http://schemas.microsoft.com/office/drawing/2014/chart" uri="{C3380CC4-5D6E-409C-BE32-E72D297353CC}">
              <c16:uniqueId val="{00000001-593F-4B62-B1F1-C823944EF3D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-4.75</c:v>
                </c:pt>
                <c:pt idx="1">
                  <c:v>-1.49</c:v>
                </c:pt>
                <c:pt idx="2">
                  <c:v>-7.17</c:v>
                </c:pt>
                <c:pt idx="3">
                  <c:v>-0.5</c:v>
                </c:pt>
                <c:pt idx="4">
                  <c:v>4.5599999999999996</c:v>
                </c:pt>
              </c:numCache>
            </c:numRef>
          </c:val>
          <c:smooth val="0"/>
          <c:extLst>
            <c:ext xmlns:c16="http://schemas.microsoft.com/office/drawing/2014/chart" uri="{C3380CC4-5D6E-409C-BE32-E72D297353CC}">
              <c16:uniqueId val="{00000002-593F-4B62-B1F1-C823944EF3D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0</c:v>
                </c:pt>
                <c:pt idx="7">
                  <c:v>0</c:v>
                </c:pt>
                <c:pt idx="8">
                  <c:v>0</c:v>
                </c:pt>
                <c:pt idx="9">
                  <c:v>0</c:v>
                </c:pt>
              </c:numCache>
            </c:numRef>
          </c:val>
          <c:extLst>
            <c:ext xmlns:c16="http://schemas.microsoft.com/office/drawing/2014/chart" uri="{C3380CC4-5D6E-409C-BE32-E72D297353CC}">
              <c16:uniqueId val="{00000000-3A4A-4BA0-9A96-E642F5906D9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A4A-4BA0-9A96-E642F5906D9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A4A-4BA0-9A96-E642F5906D9D}"/>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3A4A-4BA0-9A96-E642F5906D9D}"/>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0.87</c:v>
                </c:pt>
                <c:pt idx="2">
                  <c:v>#N/A</c:v>
                </c:pt>
                <c:pt idx="3">
                  <c:v>1.83</c:v>
                </c:pt>
                <c:pt idx="4">
                  <c:v>#N/A</c:v>
                </c:pt>
                <c:pt idx="5">
                  <c:v>2.2999999999999998</c:v>
                </c:pt>
                <c:pt idx="6">
                  <c:v>#N/A</c:v>
                </c:pt>
                <c:pt idx="7">
                  <c:v>2.69</c:v>
                </c:pt>
                <c:pt idx="8">
                  <c:v>#N/A</c:v>
                </c:pt>
                <c:pt idx="9">
                  <c:v>0.02</c:v>
                </c:pt>
              </c:numCache>
            </c:numRef>
          </c:val>
          <c:extLst>
            <c:ext xmlns:c16="http://schemas.microsoft.com/office/drawing/2014/chart" uri="{C3380CC4-5D6E-409C-BE32-E72D297353CC}">
              <c16:uniqueId val="{00000004-3A4A-4BA0-9A96-E642F5906D9D}"/>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0.02</c:v>
                </c:pt>
                <c:pt idx="2">
                  <c:v>#N/A</c:v>
                </c:pt>
                <c:pt idx="3">
                  <c:v>0.03</c:v>
                </c:pt>
                <c:pt idx="4">
                  <c:v>#N/A</c:v>
                </c:pt>
                <c:pt idx="5">
                  <c:v>0.02</c:v>
                </c:pt>
                <c:pt idx="6">
                  <c:v>#N/A</c:v>
                </c:pt>
                <c:pt idx="7">
                  <c:v>0.04</c:v>
                </c:pt>
                <c:pt idx="8">
                  <c:v>#N/A</c:v>
                </c:pt>
                <c:pt idx="9">
                  <c:v>0.04</c:v>
                </c:pt>
              </c:numCache>
            </c:numRef>
          </c:val>
          <c:extLst>
            <c:ext xmlns:c16="http://schemas.microsoft.com/office/drawing/2014/chart" uri="{C3380CC4-5D6E-409C-BE32-E72D297353CC}">
              <c16:uniqueId val="{00000005-3A4A-4BA0-9A96-E642F5906D9D}"/>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0.53</c:v>
                </c:pt>
              </c:numCache>
            </c:numRef>
          </c:val>
          <c:extLst>
            <c:ext xmlns:c16="http://schemas.microsoft.com/office/drawing/2014/chart" uri="{C3380CC4-5D6E-409C-BE32-E72D297353CC}">
              <c16:uniqueId val="{00000006-3A4A-4BA0-9A96-E642F5906D9D}"/>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0.5</c:v>
                </c:pt>
                <c:pt idx="2">
                  <c:v>#N/A</c:v>
                </c:pt>
                <c:pt idx="3">
                  <c:v>0.8</c:v>
                </c:pt>
                <c:pt idx="4">
                  <c:v>#N/A</c:v>
                </c:pt>
                <c:pt idx="5">
                  <c:v>1.07</c:v>
                </c:pt>
                <c:pt idx="6">
                  <c:v>#N/A</c:v>
                </c:pt>
                <c:pt idx="7">
                  <c:v>0.79</c:v>
                </c:pt>
                <c:pt idx="8">
                  <c:v>#N/A</c:v>
                </c:pt>
                <c:pt idx="9">
                  <c:v>1.2</c:v>
                </c:pt>
              </c:numCache>
            </c:numRef>
          </c:val>
          <c:extLst>
            <c:ext xmlns:c16="http://schemas.microsoft.com/office/drawing/2014/chart" uri="{C3380CC4-5D6E-409C-BE32-E72D297353CC}">
              <c16:uniqueId val="{00000007-3A4A-4BA0-9A96-E642F5906D9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0.26</c:v>
                </c:pt>
                <c:pt idx="2">
                  <c:v>#N/A</c:v>
                </c:pt>
                <c:pt idx="3">
                  <c:v>1.21</c:v>
                </c:pt>
                <c:pt idx="4">
                  <c:v>#N/A</c:v>
                </c:pt>
                <c:pt idx="5">
                  <c:v>0.92</c:v>
                </c:pt>
                <c:pt idx="6">
                  <c:v>#N/A</c:v>
                </c:pt>
                <c:pt idx="7">
                  <c:v>1.21</c:v>
                </c:pt>
                <c:pt idx="8">
                  <c:v>#N/A</c:v>
                </c:pt>
                <c:pt idx="9">
                  <c:v>5.18</c:v>
                </c:pt>
              </c:numCache>
            </c:numRef>
          </c:val>
          <c:extLst>
            <c:ext xmlns:c16="http://schemas.microsoft.com/office/drawing/2014/chart" uri="{C3380CC4-5D6E-409C-BE32-E72D297353CC}">
              <c16:uniqueId val="{00000008-3A4A-4BA0-9A96-E642F5906D9D}"/>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8.14</c:v>
                </c:pt>
                <c:pt idx="2">
                  <c:v>#N/A</c:v>
                </c:pt>
                <c:pt idx="3">
                  <c:v>7.25</c:v>
                </c:pt>
                <c:pt idx="4">
                  <c:v>#N/A</c:v>
                </c:pt>
                <c:pt idx="5">
                  <c:v>6.67</c:v>
                </c:pt>
                <c:pt idx="6">
                  <c:v>#N/A</c:v>
                </c:pt>
                <c:pt idx="7">
                  <c:v>6.06</c:v>
                </c:pt>
                <c:pt idx="8">
                  <c:v>#N/A</c:v>
                </c:pt>
                <c:pt idx="9">
                  <c:v>5.91</c:v>
                </c:pt>
              </c:numCache>
            </c:numRef>
          </c:val>
          <c:extLst>
            <c:ext xmlns:c16="http://schemas.microsoft.com/office/drawing/2014/chart" uri="{C3380CC4-5D6E-409C-BE32-E72D297353CC}">
              <c16:uniqueId val="{00000009-3A4A-4BA0-9A96-E642F5906D9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2424</c:v>
                </c:pt>
                <c:pt idx="5">
                  <c:v>2297</c:v>
                </c:pt>
                <c:pt idx="8">
                  <c:v>2507</c:v>
                </c:pt>
                <c:pt idx="11">
                  <c:v>2470</c:v>
                </c:pt>
                <c:pt idx="14">
                  <c:v>2524</c:v>
                </c:pt>
              </c:numCache>
            </c:numRef>
          </c:val>
          <c:extLst>
            <c:ext xmlns:c16="http://schemas.microsoft.com/office/drawing/2014/chart" uri="{C3380CC4-5D6E-409C-BE32-E72D297353CC}">
              <c16:uniqueId val="{00000000-52C5-44E9-9C49-57B7D477C5F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2C5-44E9-9C49-57B7D477C5F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2</c:v>
                </c:pt>
                <c:pt idx="9">
                  <c:v>2</c:v>
                </c:pt>
                <c:pt idx="12">
                  <c:v>2</c:v>
                </c:pt>
              </c:numCache>
            </c:numRef>
          </c:val>
          <c:extLst>
            <c:ext xmlns:c16="http://schemas.microsoft.com/office/drawing/2014/chart" uri="{C3380CC4-5D6E-409C-BE32-E72D297353CC}">
              <c16:uniqueId val="{00000002-52C5-44E9-9C49-57B7D477C5F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69</c:v>
                </c:pt>
                <c:pt idx="3">
                  <c:v>113</c:v>
                </c:pt>
                <c:pt idx="6">
                  <c:v>114</c:v>
                </c:pt>
                <c:pt idx="9">
                  <c:v>67</c:v>
                </c:pt>
                <c:pt idx="12">
                  <c:v>15</c:v>
                </c:pt>
              </c:numCache>
            </c:numRef>
          </c:val>
          <c:extLst>
            <c:ext xmlns:c16="http://schemas.microsoft.com/office/drawing/2014/chart" uri="{C3380CC4-5D6E-409C-BE32-E72D297353CC}">
              <c16:uniqueId val="{00000003-52C5-44E9-9C49-57B7D477C5F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1028</c:v>
                </c:pt>
                <c:pt idx="3">
                  <c:v>1001</c:v>
                </c:pt>
                <c:pt idx="6">
                  <c:v>1154</c:v>
                </c:pt>
                <c:pt idx="9">
                  <c:v>1239</c:v>
                </c:pt>
                <c:pt idx="12">
                  <c:v>1066</c:v>
                </c:pt>
              </c:numCache>
            </c:numRef>
          </c:val>
          <c:extLst>
            <c:ext xmlns:c16="http://schemas.microsoft.com/office/drawing/2014/chart" uri="{C3380CC4-5D6E-409C-BE32-E72D297353CC}">
              <c16:uniqueId val="{00000004-52C5-44E9-9C49-57B7D477C5F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2C5-44E9-9C49-57B7D477C5F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2C5-44E9-9C49-57B7D477C5F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2277</c:v>
                </c:pt>
                <c:pt idx="3">
                  <c:v>2105</c:v>
                </c:pt>
                <c:pt idx="6">
                  <c:v>2208</c:v>
                </c:pt>
                <c:pt idx="9">
                  <c:v>2105</c:v>
                </c:pt>
                <c:pt idx="12">
                  <c:v>2068</c:v>
                </c:pt>
              </c:numCache>
            </c:numRef>
          </c:val>
          <c:extLst>
            <c:ext xmlns:c16="http://schemas.microsoft.com/office/drawing/2014/chart" uri="{C3380CC4-5D6E-409C-BE32-E72D297353CC}">
              <c16:uniqueId val="{00000007-52C5-44E9-9C49-57B7D477C5F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950</c:v>
                </c:pt>
                <c:pt idx="2">
                  <c:v>#N/A</c:v>
                </c:pt>
                <c:pt idx="3">
                  <c:v>#N/A</c:v>
                </c:pt>
                <c:pt idx="4">
                  <c:v>922</c:v>
                </c:pt>
                <c:pt idx="5">
                  <c:v>#N/A</c:v>
                </c:pt>
                <c:pt idx="6">
                  <c:v>#N/A</c:v>
                </c:pt>
                <c:pt idx="7">
                  <c:v>971</c:v>
                </c:pt>
                <c:pt idx="8">
                  <c:v>#N/A</c:v>
                </c:pt>
                <c:pt idx="9">
                  <c:v>#N/A</c:v>
                </c:pt>
                <c:pt idx="10">
                  <c:v>943</c:v>
                </c:pt>
                <c:pt idx="11">
                  <c:v>#N/A</c:v>
                </c:pt>
                <c:pt idx="12">
                  <c:v>#N/A</c:v>
                </c:pt>
                <c:pt idx="13">
                  <c:v>627</c:v>
                </c:pt>
                <c:pt idx="14">
                  <c:v>#N/A</c:v>
                </c:pt>
              </c:numCache>
            </c:numRef>
          </c:val>
          <c:smooth val="0"/>
          <c:extLst>
            <c:ext xmlns:c16="http://schemas.microsoft.com/office/drawing/2014/chart" uri="{C3380CC4-5D6E-409C-BE32-E72D297353CC}">
              <c16:uniqueId val="{00000008-52C5-44E9-9C49-57B7D477C5F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24765</c:v>
                </c:pt>
                <c:pt idx="5">
                  <c:v>25082</c:v>
                </c:pt>
                <c:pt idx="8">
                  <c:v>24108</c:v>
                </c:pt>
                <c:pt idx="11">
                  <c:v>23459</c:v>
                </c:pt>
                <c:pt idx="14">
                  <c:v>22910</c:v>
                </c:pt>
              </c:numCache>
            </c:numRef>
          </c:val>
          <c:extLst>
            <c:ext xmlns:c16="http://schemas.microsoft.com/office/drawing/2014/chart" uri="{C3380CC4-5D6E-409C-BE32-E72D297353CC}">
              <c16:uniqueId val="{00000000-8B05-45AE-BB6C-54C08AD15A2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4193</c:v>
                </c:pt>
                <c:pt idx="5">
                  <c:v>5551</c:v>
                </c:pt>
                <c:pt idx="8">
                  <c:v>6350</c:v>
                </c:pt>
                <c:pt idx="11">
                  <c:v>6220</c:v>
                </c:pt>
                <c:pt idx="14">
                  <c:v>6543</c:v>
                </c:pt>
              </c:numCache>
            </c:numRef>
          </c:val>
          <c:extLst>
            <c:ext xmlns:c16="http://schemas.microsoft.com/office/drawing/2014/chart" uri="{C3380CC4-5D6E-409C-BE32-E72D297353CC}">
              <c16:uniqueId val="{00000001-8B05-45AE-BB6C-54C08AD15A2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8815</c:v>
                </c:pt>
                <c:pt idx="5">
                  <c:v>7893</c:v>
                </c:pt>
                <c:pt idx="8">
                  <c:v>7782</c:v>
                </c:pt>
                <c:pt idx="11">
                  <c:v>8730</c:v>
                </c:pt>
                <c:pt idx="14">
                  <c:v>9595</c:v>
                </c:pt>
              </c:numCache>
            </c:numRef>
          </c:val>
          <c:extLst>
            <c:ext xmlns:c16="http://schemas.microsoft.com/office/drawing/2014/chart" uri="{C3380CC4-5D6E-409C-BE32-E72D297353CC}">
              <c16:uniqueId val="{00000002-8B05-45AE-BB6C-54C08AD15A2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B05-45AE-BB6C-54C08AD15A2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B05-45AE-BB6C-54C08AD15A2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17</c:v>
                </c:pt>
                <c:pt idx="3">
                  <c:v>3</c:v>
                </c:pt>
                <c:pt idx="6">
                  <c:v>3</c:v>
                </c:pt>
                <c:pt idx="9">
                  <c:v>6</c:v>
                </c:pt>
                <c:pt idx="12">
                  <c:v>5</c:v>
                </c:pt>
              </c:numCache>
            </c:numRef>
          </c:val>
          <c:extLst>
            <c:ext xmlns:c16="http://schemas.microsoft.com/office/drawing/2014/chart" uri="{C3380CC4-5D6E-409C-BE32-E72D297353CC}">
              <c16:uniqueId val="{00000005-8B05-45AE-BB6C-54C08AD15A2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1430</c:v>
                </c:pt>
                <c:pt idx="3">
                  <c:v>1319</c:v>
                </c:pt>
                <c:pt idx="6">
                  <c:v>1306</c:v>
                </c:pt>
                <c:pt idx="9">
                  <c:v>1269</c:v>
                </c:pt>
                <c:pt idx="12">
                  <c:v>1158</c:v>
                </c:pt>
              </c:numCache>
            </c:numRef>
          </c:val>
          <c:extLst>
            <c:ext xmlns:c16="http://schemas.microsoft.com/office/drawing/2014/chart" uri="{C3380CC4-5D6E-409C-BE32-E72D297353CC}">
              <c16:uniqueId val="{00000006-8B05-45AE-BB6C-54C08AD15A2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358</c:v>
                </c:pt>
                <c:pt idx="3">
                  <c:v>252</c:v>
                </c:pt>
                <c:pt idx="6">
                  <c:v>133</c:v>
                </c:pt>
                <c:pt idx="9">
                  <c:v>131</c:v>
                </c:pt>
                <c:pt idx="12">
                  <c:v>126</c:v>
                </c:pt>
              </c:numCache>
            </c:numRef>
          </c:val>
          <c:extLst>
            <c:ext xmlns:c16="http://schemas.microsoft.com/office/drawing/2014/chart" uri="{C3380CC4-5D6E-409C-BE32-E72D297353CC}">
              <c16:uniqueId val="{00000007-8B05-45AE-BB6C-54C08AD15A2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11113</c:v>
                </c:pt>
                <c:pt idx="3">
                  <c:v>12944</c:v>
                </c:pt>
                <c:pt idx="6">
                  <c:v>12639</c:v>
                </c:pt>
                <c:pt idx="9">
                  <c:v>12135</c:v>
                </c:pt>
                <c:pt idx="12">
                  <c:v>11949</c:v>
                </c:pt>
              </c:numCache>
            </c:numRef>
          </c:val>
          <c:extLst>
            <c:ext xmlns:c16="http://schemas.microsoft.com/office/drawing/2014/chart" uri="{C3380CC4-5D6E-409C-BE32-E72D297353CC}">
              <c16:uniqueId val="{00000008-8B05-45AE-BB6C-54C08AD15A2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13</c:v>
                </c:pt>
                <c:pt idx="3">
                  <c:v>11</c:v>
                </c:pt>
                <c:pt idx="6">
                  <c:v>8</c:v>
                </c:pt>
                <c:pt idx="9">
                  <c:v>6</c:v>
                </c:pt>
                <c:pt idx="12">
                  <c:v>4</c:v>
                </c:pt>
              </c:numCache>
            </c:numRef>
          </c:val>
          <c:extLst>
            <c:ext xmlns:c16="http://schemas.microsoft.com/office/drawing/2014/chart" uri="{C3380CC4-5D6E-409C-BE32-E72D297353CC}">
              <c16:uniqueId val="{00000009-8B05-45AE-BB6C-54C08AD15A2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22030</c:v>
                </c:pt>
                <c:pt idx="3">
                  <c:v>26061</c:v>
                </c:pt>
                <c:pt idx="6">
                  <c:v>26176</c:v>
                </c:pt>
                <c:pt idx="9">
                  <c:v>25534</c:v>
                </c:pt>
                <c:pt idx="12">
                  <c:v>24697</c:v>
                </c:pt>
              </c:numCache>
            </c:numRef>
          </c:val>
          <c:extLst>
            <c:ext xmlns:c16="http://schemas.microsoft.com/office/drawing/2014/chart" uri="{C3380CC4-5D6E-409C-BE32-E72D297353CC}">
              <c16:uniqueId val="{0000000A-8B05-45AE-BB6C-54C08AD15A2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2064</c:v>
                </c:pt>
                <c:pt idx="5">
                  <c:v>#N/A</c:v>
                </c:pt>
                <c:pt idx="6">
                  <c:v>#N/A</c:v>
                </c:pt>
                <c:pt idx="7">
                  <c:v>2025</c:v>
                </c:pt>
                <c:pt idx="8">
                  <c:v>#N/A</c:v>
                </c:pt>
                <c:pt idx="9">
                  <c:v>#N/A</c:v>
                </c:pt>
                <c:pt idx="10">
                  <c:v>674</c:v>
                </c:pt>
                <c:pt idx="11">
                  <c:v>#N/A</c:v>
                </c:pt>
                <c:pt idx="12">
                  <c:v>#N/A</c:v>
                </c:pt>
                <c:pt idx="13">
                  <c:v>0</c:v>
                </c:pt>
                <c:pt idx="14">
                  <c:v>#N/A</c:v>
                </c:pt>
              </c:numCache>
            </c:numRef>
          </c:val>
          <c:smooth val="0"/>
          <c:extLst>
            <c:ext xmlns:c16="http://schemas.microsoft.com/office/drawing/2014/chart" uri="{C3380CC4-5D6E-409C-BE32-E72D297353CC}">
              <c16:uniqueId val="{0000000B-8B05-45AE-BB6C-54C08AD15A2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1992</c:v>
                </c:pt>
                <c:pt idx="1">
                  <c:v>1973</c:v>
                </c:pt>
                <c:pt idx="2">
                  <c:v>2156</c:v>
                </c:pt>
              </c:numCache>
            </c:numRef>
          </c:val>
          <c:extLst>
            <c:ext xmlns:c16="http://schemas.microsoft.com/office/drawing/2014/chart" uri="{C3380CC4-5D6E-409C-BE32-E72D297353CC}">
              <c16:uniqueId val="{00000000-125F-4428-9327-68D249DC270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1253</c:v>
                </c:pt>
                <c:pt idx="1">
                  <c:v>1167</c:v>
                </c:pt>
                <c:pt idx="2">
                  <c:v>1321</c:v>
                </c:pt>
              </c:numCache>
            </c:numRef>
          </c:val>
          <c:extLst>
            <c:ext xmlns:c16="http://schemas.microsoft.com/office/drawing/2014/chart" uri="{C3380CC4-5D6E-409C-BE32-E72D297353CC}">
              <c16:uniqueId val="{00000001-125F-4428-9327-68D249DC270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12508</c:v>
                </c:pt>
                <c:pt idx="1">
                  <c:v>7779</c:v>
                </c:pt>
                <c:pt idx="2">
                  <c:v>7264</c:v>
                </c:pt>
              </c:numCache>
            </c:numRef>
          </c:val>
          <c:extLst>
            <c:ext xmlns:c16="http://schemas.microsoft.com/office/drawing/2014/chart" uri="{C3380CC4-5D6E-409C-BE32-E72D297353CC}">
              <c16:uniqueId val="{00000002-125F-4428-9327-68D249DC270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宮城県多賀城市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元利償還金については、</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から償還が開始となった分よりも、</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で償還が完了した分</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城南土地区画整理や高橋土地区画整理地内道路等</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が大きかったため、前年度に比して減</a:t>
          </a:r>
          <a:r>
            <a:rPr kumimoji="1" lang="ja-JP" altLang="en-US" sz="1100">
              <a:solidFill>
                <a:schemeClr val="dk1"/>
              </a:solidFill>
              <a:effectLst/>
              <a:latin typeface="+mn-lt"/>
              <a:ea typeface="+mn-ea"/>
              <a:cs typeface="+mn-cs"/>
            </a:rPr>
            <a:t>額</a:t>
          </a:r>
          <a:r>
            <a:rPr kumimoji="1" lang="ja-JP" altLang="ja-JP" sz="1100">
              <a:solidFill>
                <a:schemeClr val="dk1"/>
              </a:solidFill>
              <a:effectLst/>
              <a:latin typeface="+mn-lt"/>
              <a:ea typeface="+mn-ea"/>
              <a:cs typeface="+mn-cs"/>
            </a:rPr>
            <a:t>となった。　</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公営企業債の元利償還金に対する繰入金については、復興事業に要する経費の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等により</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額</a:t>
          </a:r>
          <a:r>
            <a:rPr kumimoji="1" lang="ja-JP" altLang="en-US" sz="1100">
              <a:solidFill>
                <a:schemeClr val="dk1"/>
              </a:solidFill>
              <a:effectLst/>
              <a:latin typeface="+mn-lt"/>
              <a:ea typeface="+mn-ea"/>
              <a:cs typeface="+mn-cs"/>
            </a:rPr>
            <a:t>となった</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mn-ea"/>
              <a:ea typeface="+mn-ea"/>
            </a:rPr>
            <a:t>　</a:t>
          </a:r>
          <a:r>
            <a:rPr kumimoji="1" lang="ja-JP" altLang="en-US" sz="1100">
              <a:latin typeface="+mn-ea"/>
              <a:ea typeface="+mn-ea"/>
            </a:rPr>
            <a:t>満期一括償還地方債の償還財源として積み立てている減災基金はない。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宮城県多賀城市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一般会計等における地方債の現在高については、震災からの復旧復興事業に注力するために休止していた事業を再開したことにより、平成２６年度以降増加</a:t>
          </a:r>
          <a:r>
            <a:rPr kumimoji="1" lang="ja-JP" altLang="en-US" sz="1100">
              <a:solidFill>
                <a:schemeClr val="dk1"/>
              </a:solidFill>
              <a:effectLst/>
              <a:latin typeface="+mn-lt"/>
              <a:ea typeface="+mn-ea"/>
              <a:cs typeface="+mn-cs"/>
            </a:rPr>
            <a:t>傾向にあっ</a:t>
          </a:r>
          <a:r>
            <a:rPr kumimoji="1" lang="ja-JP" altLang="ja-JP" sz="1100">
              <a:solidFill>
                <a:schemeClr val="dk1"/>
              </a:solidFill>
              <a:effectLst/>
              <a:latin typeface="+mn-lt"/>
              <a:ea typeface="+mn-ea"/>
              <a:cs typeface="+mn-cs"/>
            </a:rPr>
            <a:t>たが、</a:t>
          </a:r>
          <a:r>
            <a:rPr kumimoji="1" lang="ja-JP" altLang="en-US" sz="1100">
              <a:solidFill>
                <a:schemeClr val="dk1"/>
              </a:solidFill>
              <a:effectLst/>
              <a:latin typeface="+mn-lt"/>
              <a:ea typeface="+mn-ea"/>
              <a:cs typeface="+mn-cs"/>
            </a:rPr>
            <a:t>平成２９年度に引き続き、</a:t>
          </a:r>
          <a:r>
            <a:rPr kumimoji="1" lang="ja-JP" altLang="ja-JP" sz="1100">
              <a:solidFill>
                <a:schemeClr val="dk1"/>
              </a:solidFill>
              <a:effectLst/>
              <a:latin typeface="+mn-lt"/>
              <a:ea typeface="+mn-ea"/>
              <a:cs typeface="+mn-cs"/>
            </a:rPr>
            <a:t>平成</a:t>
          </a: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年度においては、新規で借り入れる額が元金償還額を下回ったため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減額となった。</a:t>
          </a:r>
          <a:endParaRPr lang="ja-JP" altLang="ja-JP" sz="1400">
            <a:effectLst/>
          </a:endParaRPr>
        </a:p>
        <a:p>
          <a:r>
            <a:rPr kumimoji="1" lang="ja-JP" altLang="ja-JP" sz="1100">
              <a:solidFill>
                <a:schemeClr val="dk1"/>
              </a:solidFill>
              <a:effectLst/>
              <a:latin typeface="+mn-lt"/>
              <a:ea typeface="+mn-ea"/>
              <a:cs typeface="+mn-cs"/>
            </a:rPr>
            <a:t>　公営企業債等繰入見込額については、平成</a:t>
          </a: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年度における公営企業債の元金償還額が当該年度の起債発行額を上回り、地方債現在高が減少したことにより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減額となった。</a:t>
          </a:r>
          <a:endParaRPr lang="ja-JP" altLang="ja-JP" sz="1400">
            <a:effectLst/>
          </a:endParaRPr>
        </a:p>
        <a:p>
          <a:r>
            <a:rPr kumimoji="1" lang="ja-JP" altLang="ja-JP" sz="1100">
              <a:solidFill>
                <a:schemeClr val="dk1"/>
              </a:solidFill>
              <a:effectLst/>
              <a:latin typeface="+mn-lt"/>
              <a:ea typeface="+mn-ea"/>
              <a:cs typeface="+mn-cs"/>
            </a:rPr>
            <a:t>　充当可能特定財源については、ふるさと多賀城応援基金や</a:t>
          </a:r>
          <a:r>
            <a:rPr kumimoji="1" lang="ja-JP" altLang="en-US" sz="1100">
              <a:solidFill>
                <a:schemeClr val="dk1"/>
              </a:solidFill>
              <a:effectLst/>
              <a:latin typeface="+mn-lt"/>
              <a:ea typeface="+mn-ea"/>
              <a:cs typeface="+mn-cs"/>
            </a:rPr>
            <a:t>東日本大震災復興基金</a:t>
          </a:r>
          <a:r>
            <a:rPr kumimoji="1" lang="ja-JP" altLang="ja-JP" sz="1100">
              <a:solidFill>
                <a:schemeClr val="dk1"/>
              </a:solidFill>
              <a:effectLst/>
              <a:latin typeface="+mn-lt"/>
              <a:ea typeface="+mn-ea"/>
              <a:cs typeface="+mn-cs"/>
            </a:rPr>
            <a:t>における現金資産及び国民健康保険財政調整基金の増により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増加した。</a:t>
          </a:r>
          <a:endParaRPr lang="ja-JP" altLang="ja-JP" sz="1400">
            <a:effectLst/>
          </a:endParaRPr>
        </a:p>
        <a:p>
          <a:r>
            <a:rPr kumimoji="1" lang="ja-JP" altLang="ja-JP" sz="1100">
              <a:solidFill>
                <a:schemeClr val="dk1"/>
              </a:solidFill>
              <a:effectLst/>
              <a:latin typeface="+mn-lt"/>
              <a:ea typeface="+mn-ea"/>
              <a:cs typeface="+mn-cs"/>
            </a:rPr>
            <a:t>　結果、将来負担額が減額し、充当可能財源等が増額したことから、将来負担比率の分子は前年度に比較すると減額した。</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宮城県多賀城市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・財政調整基金は、決算剰余金（</a:t>
          </a:r>
          <a:r>
            <a:rPr kumimoji="1" lang="en-US" altLang="ja-JP" sz="1100">
              <a:solidFill>
                <a:schemeClr val="dk1"/>
              </a:solidFill>
              <a:effectLst/>
              <a:latin typeface="+mn-lt"/>
              <a:ea typeface="+mn-ea"/>
              <a:cs typeface="+mn-cs"/>
            </a:rPr>
            <a:t>11,000</a:t>
          </a:r>
          <a:r>
            <a:rPr kumimoji="1" lang="ja-JP" altLang="ja-JP" sz="1100">
              <a:solidFill>
                <a:schemeClr val="dk1"/>
              </a:solidFill>
              <a:effectLst/>
              <a:latin typeface="+mn-lt"/>
              <a:ea typeface="+mn-ea"/>
              <a:cs typeface="+mn-cs"/>
            </a:rPr>
            <a:t>万円）が積み立てられたこと、市税が見込みよりも増となったこと、普通交付税の交付に調整が行われなかったこと、平成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年度明許繰越の復興事業に大きな執行残が生じたことなどによって、財政調整基金を取り崩すことなく決算できたため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増</a:t>
          </a:r>
          <a:r>
            <a:rPr kumimoji="1" lang="ja-JP" altLang="en-US" sz="1100">
              <a:solidFill>
                <a:schemeClr val="dk1"/>
              </a:solidFill>
              <a:effectLst/>
              <a:latin typeface="+mn-lt"/>
              <a:ea typeface="+mn-ea"/>
              <a:cs typeface="+mn-cs"/>
            </a:rPr>
            <a:t>額</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・復興事業の進捗に伴い、東日本大震災復興交付金事業基金で大きく取り崩した。</a:t>
          </a:r>
          <a:endParaRPr lang="ja-JP" altLang="ja-JP" sz="1400">
            <a:effectLst/>
          </a:endParaRPr>
        </a:p>
        <a:p>
          <a:r>
            <a:rPr kumimoji="1" lang="ja-JP" altLang="ja-JP" sz="1100">
              <a:solidFill>
                <a:schemeClr val="dk1"/>
              </a:solidFill>
              <a:effectLst/>
              <a:latin typeface="+mn-lt"/>
              <a:ea typeface="+mn-ea"/>
              <a:cs typeface="+mn-cs"/>
            </a:rPr>
            <a:t>・ふるさと多賀城応援基金は全国からの寄附が順調に集まったことから、残高が年々増加している。</a:t>
          </a:r>
          <a:endParaRPr lang="ja-JP" altLang="ja-JP" sz="1400">
            <a:effectLst/>
          </a:endParaRPr>
        </a:p>
        <a:p>
          <a:r>
            <a:rPr kumimoji="1" lang="ja-JP" altLang="ja-JP" sz="1100">
              <a:solidFill>
                <a:schemeClr val="dk1"/>
              </a:solidFill>
              <a:effectLst/>
              <a:latin typeface="+mn-lt"/>
              <a:ea typeface="+mn-ea"/>
              <a:cs typeface="+mn-cs"/>
            </a:rPr>
            <a:t>・基金再編により積立額が増加した教育施設及び文化施設管理基金においては、学校等の修繕のため積立額以上に取り崩したことにより、</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年度末現在高は</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年度末に比べて</a:t>
          </a:r>
          <a:r>
            <a:rPr kumimoji="1" lang="en-US" altLang="ja-JP" sz="1100">
              <a:solidFill>
                <a:schemeClr val="dk1"/>
              </a:solidFill>
              <a:effectLst/>
              <a:latin typeface="+mn-lt"/>
              <a:ea typeface="+mn-ea"/>
              <a:cs typeface="+mn-cs"/>
            </a:rPr>
            <a:t>3,000</a:t>
          </a:r>
          <a:r>
            <a:rPr kumimoji="1" lang="ja-JP" altLang="ja-JP" sz="1100">
              <a:solidFill>
                <a:schemeClr val="dk1"/>
              </a:solidFill>
              <a:effectLst/>
              <a:latin typeface="+mn-lt"/>
              <a:ea typeface="+mn-ea"/>
              <a:cs typeface="+mn-cs"/>
            </a:rPr>
            <a:t>万円ほど減額している。</a:t>
          </a:r>
          <a:endParaRPr lang="ja-JP" altLang="ja-JP" sz="1400">
            <a:effectLst/>
          </a:endParaRPr>
        </a:p>
        <a:p>
          <a:r>
            <a:rPr kumimoji="1" lang="ja-JP" altLang="ja-JP" sz="1100">
              <a:solidFill>
                <a:schemeClr val="dk1"/>
              </a:solidFill>
              <a:effectLst/>
              <a:latin typeface="+mn-lt"/>
              <a:ea typeface="+mn-ea"/>
              <a:cs typeface="+mn-cs"/>
            </a:rPr>
            <a:t>・特別史跡多賀城跡復元整備事業にて実施する工事等の財源確保のために、多賀城南門等復元事業等基金を創設（</a:t>
          </a:r>
          <a:r>
            <a:rPr kumimoji="1" lang="en-US" altLang="ja-JP" sz="1100">
              <a:solidFill>
                <a:schemeClr val="dk1"/>
              </a:solidFill>
              <a:effectLst/>
              <a:latin typeface="+mn-lt"/>
              <a:ea typeface="+mn-ea"/>
              <a:cs typeface="+mn-cs"/>
            </a:rPr>
            <a:t>600</a:t>
          </a:r>
          <a:r>
            <a:rPr kumimoji="1" lang="ja-JP" altLang="ja-JP" sz="1100">
              <a:solidFill>
                <a:schemeClr val="dk1"/>
              </a:solidFill>
              <a:effectLst/>
              <a:latin typeface="+mn-lt"/>
              <a:ea typeface="+mn-ea"/>
              <a:cs typeface="+mn-cs"/>
            </a:rPr>
            <a:t>万円）</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・市庁舎耐震対策等事業を始めとした公共施設総合管理計画に定められた大規模事業が集中する令和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年度以降について、多額の財源を必要とするため、基金残高は減少するものと見込まれる。</a:t>
          </a:r>
          <a:endParaRPr lang="ja-JP" altLang="ja-JP" sz="1400">
            <a:effectLst/>
          </a:endParaRPr>
        </a:p>
        <a:p>
          <a:r>
            <a:rPr kumimoji="1" lang="ja-JP" altLang="ja-JP" sz="1100">
              <a:solidFill>
                <a:schemeClr val="dk1"/>
              </a:solidFill>
              <a:effectLst/>
              <a:latin typeface="+mn-lt"/>
              <a:ea typeface="+mn-ea"/>
              <a:cs typeface="+mn-cs"/>
            </a:rPr>
            <a:t>・ふるさと多賀城応援基金はふるさと寄附制度の改正に伴い、積立額は</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に比べ大幅に減少していく</a:t>
          </a:r>
          <a:r>
            <a:rPr kumimoji="1" lang="ja-JP" altLang="en-US" sz="1100">
              <a:solidFill>
                <a:schemeClr val="dk1"/>
              </a:solidFill>
              <a:effectLst/>
              <a:latin typeface="+mn-lt"/>
              <a:ea typeface="+mn-ea"/>
              <a:cs typeface="+mn-cs"/>
            </a:rPr>
            <a:t>と想定される。</a:t>
          </a:r>
          <a:endParaRPr lang="ja-JP" altLang="ja-JP" sz="1400">
            <a:effectLst/>
          </a:endParaRPr>
        </a:p>
        <a:p>
          <a:r>
            <a:rPr kumimoji="1" lang="ja-JP" altLang="ja-JP" sz="1100">
              <a:solidFill>
                <a:schemeClr val="dk1"/>
              </a:solidFill>
              <a:effectLst/>
              <a:latin typeface="+mn-lt"/>
              <a:ea typeface="+mn-ea"/>
              <a:cs typeface="+mn-cs"/>
            </a:rPr>
            <a:t>・多賀城南門等復元事業等基金については、特別史跡多賀城跡復元整備事業の本格化に伴い、大きく取り崩すことが見込まれる。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・東日本大震災復興交付金事業基金：東日本大震災復興交付金事業に活用</a:t>
          </a:r>
          <a:endParaRPr lang="ja-JP" altLang="ja-JP" sz="1400">
            <a:effectLst/>
          </a:endParaRPr>
        </a:p>
        <a:p>
          <a:r>
            <a:rPr kumimoji="1" lang="ja-JP" altLang="ja-JP" sz="1100">
              <a:solidFill>
                <a:schemeClr val="dk1"/>
              </a:solidFill>
              <a:effectLst/>
              <a:latin typeface="+mn-lt"/>
              <a:ea typeface="+mn-ea"/>
              <a:cs typeface="+mn-cs"/>
            </a:rPr>
            <a:t>・庁舎耐震対策等事業基金：市庁舎の耐震性能の確保、災害拠点機能の強化等に係る事業を円滑に行うため、庁舎耐震対策等事業へ活用</a:t>
          </a:r>
          <a:endParaRPr lang="ja-JP" altLang="ja-JP" sz="1400">
            <a:effectLst/>
          </a:endParaRPr>
        </a:p>
        <a:p>
          <a:r>
            <a:rPr kumimoji="1" lang="ja-JP" altLang="ja-JP" sz="1100">
              <a:solidFill>
                <a:schemeClr val="dk1"/>
              </a:solidFill>
              <a:effectLst/>
              <a:latin typeface="+mn-lt"/>
              <a:ea typeface="+mn-ea"/>
              <a:cs typeface="+mn-cs"/>
            </a:rPr>
            <a:t>・史跡のまち基金：多賀城の歴史、文化等を活かした魅力ある都市形成事業へ活用</a:t>
          </a:r>
          <a:endParaRPr lang="ja-JP" altLang="ja-JP" sz="1400">
            <a:effectLst/>
          </a:endParaRPr>
        </a:p>
        <a:p>
          <a:r>
            <a:rPr kumimoji="1" lang="ja-JP" altLang="ja-JP" sz="1100">
              <a:solidFill>
                <a:schemeClr val="dk1"/>
              </a:solidFill>
              <a:effectLst/>
              <a:latin typeface="+mn-lt"/>
              <a:ea typeface="+mn-ea"/>
              <a:cs typeface="+mn-cs"/>
            </a:rPr>
            <a:t>・東日本大震災復興基金：東日本大震災からの復旧及び復興に係る事業へ活用</a:t>
          </a:r>
          <a:endParaRPr lang="ja-JP" altLang="ja-JP" sz="1400">
            <a:effectLst/>
          </a:endParaRPr>
        </a:p>
        <a:p>
          <a:r>
            <a:rPr kumimoji="1" lang="ja-JP" altLang="ja-JP" sz="1100">
              <a:solidFill>
                <a:schemeClr val="dk1"/>
              </a:solidFill>
              <a:effectLst/>
              <a:latin typeface="+mn-lt"/>
              <a:ea typeface="+mn-ea"/>
              <a:cs typeface="+mn-cs"/>
            </a:rPr>
            <a:t>・ふるさと多賀城応援基金：まちの発展と充実を応援する個人及び団体からの寄附金を財源として、多くの人が集う個性あふれるまちづくりに資するための事業へ活用</a:t>
          </a:r>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東日本大震災復興交付金事業基金：多賀城市津波復興拠点整備事業、緊急避難路・物流路（清水沢多賀城線）整備事業、内水排除困難地域側溝整備事業等の復興事業、下水道事業特別会計にあっては、浸水対策下水道整備事業等へ繰入したことによる減</a:t>
          </a:r>
          <a:endParaRPr lang="ja-JP" altLang="ja-JP" sz="1400">
            <a:effectLst/>
          </a:endParaRPr>
        </a:p>
        <a:p>
          <a:r>
            <a:rPr kumimoji="1" lang="ja-JP" altLang="ja-JP" sz="1100">
              <a:solidFill>
                <a:schemeClr val="dk1"/>
              </a:solidFill>
              <a:effectLst/>
              <a:latin typeface="+mn-lt"/>
              <a:ea typeface="+mn-ea"/>
              <a:cs typeface="+mn-cs"/>
            </a:rPr>
            <a:t>・東日本大震災復興基金：追悼式開催事業、災害用備蓄品整備事業、被災者住宅再建補助事業、商業機能集積補助事業、学校環境整備事業等の復旧・復興事業へ活用</a:t>
          </a:r>
          <a:endParaRPr lang="ja-JP" altLang="ja-JP" sz="1400">
            <a:effectLst/>
          </a:endParaRPr>
        </a:p>
        <a:p>
          <a:r>
            <a:rPr kumimoji="1" lang="ja-JP" altLang="ja-JP" sz="1100">
              <a:solidFill>
                <a:schemeClr val="dk1"/>
              </a:solidFill>
              <a:effectLst/>
              <a:latin typeface="+mn-lt"/>
              <a:ea typeface="+mn-ea"/>
              <a:cs typeface="+mn-cs"/>
            </a:rPr>
            <a:t>・ふるさと多賀城応援基金：全国からの寄附が順調に集まっていることから、残高が増加している。</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・庁舎耐震対策等事業基金については北庁舎建設工事の進捗に合わせ、多賀城南門等復元事業等基金については特別史跡多賀城跡復元整備事業の進捗に合わせ取崩しを行う予定</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・財政調整基金は、決算剰余金（</a:t>
          </a:r>
          <a:r>
            <a:rPr kumimoji="1" lang="en-US" altLang="ja-JP" sz="1100">
              <a:solidFill>
                <a:schemeClr val="dk1"/>
              </a:solidFill>
              <a:effectLst/>
              <a:latin typeface="+mn-lt"/>
              <a:ea typeface="+mn-ea"/>
              <a:cs typeface="+mn-cs"/>
            </a:rPr>
            <a:t>11,000</a:t>
          </a:r>
          <a:r>
            <a:rPr kumimoji="1" lang="ja-JP" altLang="ja-JP" sz="1100">
              <a:solidFill>
                <a:schemeClr val="dk1"/>
              </a:solidFill>
              <a:effectLst/>
              <a:latin typeface="+mn-lt"/>
              <a:ea typeface="+mn-ea"/>
              <a:cs typeface="+mn-cs"/>
            </a:rPr>
            <a:t>万円）が積み立てられたこと、市税が見込みよりも増となったこと、普通交付税の交付に調整が行われなかったこと、平成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年度明許繰越の復興事業に大きな執行残が生じたことなどによって、財政調整基金を取り崩すことなく決算できたため、増</a:t>
          </a:r>
          <a:r>
            <a:rPr kumimoji="1" lang="ja-JP" altLang="en-US" sz="1100">
              <a:solidFill>
                <a:schemeClr val="dk1"/>
              </a:solidFill>
              <a:effectLst/>
              <a:latin typeface="+mn-lt"/>
              <a:ea typeface="+mn-ea"/>
              <a:cs typeface="+mn-cs"/>
            </a:rPr>
            <a:t>額</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・財政調整基金の残高は、標準財政規模の１０％以上は保有するよう努める。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・償還のため約</a:t>
          </a:r>
          <a:r>
            <a:rPr kumimoji="1" lang="en-US" altLang="ja-JP" sz="1100">
              <a:solidFill>
                <a:schemeClr val="dk1"/>
              </a:solidFill>
              <a:effectLst/>
              <a:latin typeface="+mn-lt"/>
              <a:ea typeface="+mn-ea"/>
              <a:cs typeface="+mn-cs"/>
            </a:rPr>
            <a:t>8,700</a:t>
          </a:r>
          <a:r>
            <a:rPr kumimoji="1" lang="ja-JP" altLang="ja-JP" sz="1100">
              <a:solidFill>
                <a:schemeClr val="dk1"/>
              </a:solidFill>
              <a:effectLst/>
              <a:latin typeface="+mn-lt"/>
              <a:ea typeface="+mn-ea"/>
              <a:cs typeface="+mn-cs"/>
            </a:rPr>
            <a:t>万円取り崩したが、償還に充てるために市有地売却金を積み立てた（</a:t>
          </a:r>
          <a:r>
            <a:rPr kumimoji="1" lang="en-US" altLang="ja-JP" sz="1100">
              <a:solidFill>
                <a:schemeClr val="dk1"/>
              </a:solidFill>
              <a:effectLst/>
              <a:latin typeface="+mn-lt"/>
              <a:ea typeface="+mn-ea"/>
              <a:cs typeface="+mn-cs"/>
            </a:rPr>
            <a:t>24,000</a:t>
          </a:r>
          <a:r>
            <a:rPr kumimoji="1" lang="ja-JP" altLang="ja-JP" sz="1100">
              <a:solidFill>
                <a:schemeClr val="dk1"/>
              </a:solidFill>
              <a:effectLst/>
              <a:latin typeface="+mn-lt"/>
              <a:ea typeface="+mn-ea"/>
              <a:cs typeface="+mn-cs"/>
            </a:rPr>
            <a:t>万円）ことによる増</a:t>
          </a:r>
          <a:r>
            <a:rPr kumimoji="1" lang="ja-JP" altLang="en-US" sz="1100">
              <a:solidFill>
                <a:schemeClr val="dk1"/>
              </a:solidFill>
              <a:effectLst/>
              <a:latin typeface="+mn-lt"/>
              <a:ea typeface="+mn-ea"/>
              <a:cs typeface="+mn-cs"/>
            </a:rPr>
            <a:t>額</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・中心市街市形成事業等に関連した市債のうち、単独起債などの条件がよくない起債分を繰り上げ償還するため、大幅に取り崩す予定</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宮城県多賀城市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62,485
62,009
19.69
32,893,199
29,870,020
644,828
12,443,051
24,697,181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震災や</a:t>
          </a:r>
          <a:r>
            <a:rPr kumimoji="1" lang="ja-JP" altLang="ja-JP" sz="1100">
              <a:solidFill>
                <a:schemeClr val="dk1"/>
              </a:solidFill>
              <a:effectLst/>
              <a:latin typeface="+mn-lt"/>
              <a:ea typeface="+mn-ea"/>
              <a:cs typeface="+mn-cs"/>
            </a:rPr>
            <a:t>長引く景気低迷の影響による税収の減少などから、単年度でみると</a:t>
          </a:r>
          <a:r>
            <a:rPr kumimoji="1" lang="en-US" altLang="ja-JP" sz="1100">
              <a:solidFill>
                <a:schemeClr val="dk1"/>
              </a:solidFill>
              <a:effectLst/>
              <a:latin typeface="+mn-lt"/>
              <a:ea typeface="+mn-ea"/>
              <a:cs typeface="+mn-cs"/>
            </a:rPr>
            <a:t>H24</a:t>
          </a:r>
          <a:r>
            <a:rPr kumimoji="1" lang="ja-JP" altLang="ja-JP" sz="1100">
              <a:solidFill>
                <a:schemeClr val="dk1"/>
              </a:solidFill>
              <a:effectLst/>
              <a:latin typeface="+mn-lt"/>
              <a:ea typeface="+mn-ea"/>
              <a:cs typeface="+mn-cs"/>
            </a:rPr>
            <a:t>年度以降の財政力指数は０．７を下回る状況となっている。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ただし、</a:t>
          </a:r>
          <a:r>
            <a:rPr kumimoji="1" lang="ja-JP" altLang="ja-JP" sz="1100">
              <a:solidFill>
                <a:schemeClr val="dk1"/>
              </a:solidFill>
              <a:effectLst/>
              <a:latin typeface="+mn-lt"/>
              <a:ea typeface="+mn-ea"/>
              <a:cs typeface="+mn-cs"/>
            </a:rPr>
            <a:t>市税については震災以降、納税義務者数、新築家屋の増加により回復傾向にある。</a:t>
          </a:r>
          <a:endParaRPr lang="ja-JP" altLang="ja-JP" sz="1400">
            <a:effectLst/>
          </a:endParaRPr>
        </a:p>
        <a:p>
          <a:r>
            <a:rPr kumimoji="1" lang="ja-JP" altLang="ja-JP" sz="1100">
              <a:solidFill>
                <a:schemeClr val="dk1"/>
              </a:solidFill>
              <a:effectLst/>
              <a:latin typeface="+mn-lt"/>
              <a:ea typeface="+mn-ea"/>
              <a:cs typeface="+mn-cs"/>
            </a:rPr>
            <a:t>　企業誘致や既存企業の事業拡大等を推進し、自主財源の回復に努めるとともに、集中改革プラン等に基づき、適正な定員管理による人件費の削減や事務事業の見直しによる歳出削減に取り組む。</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114300</xdr:rowOff>
    </xdr:to>
    <xdr:cxnSp macro="">
      <xdr:nvCxnSpPr>
        <xdr:cNvPr id="64" name="直線コネクタ 63"/>
        <xdr:cNvCxnSpPr/>
      </xdr:nvCxnSpPr>
      <xdr:spPr>
        <a:xfrm flipV="1">
          <a:off x="4953000" y="64219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7"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8" name="直線コネクタ 67"/>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5292</xdr:rowOff>
    </xdr:from>
    <xdr:to>
      <xdr:col>23</xdr:col>
      <xdr:colOff>133350</xdr:colOff>
      <xdr:row>42</xdr:row>
      <xdr:rowOff>25400</xdr:rowOff>
    </xdr:to>
    <xdr:cxnSp macro="">
      <xdr:nvCxnSpPr>
        <xdr:cNvPr id="69" name="直線コネクタ 68"/>
        <xdr:cNvCxnSpPr/>
      </xdr:nvCxnSpPr>
      <xdr:spPr>
        <a:xfrm flipV="1">
          <a:off x="4114800" y="720619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41927</xdr:rowOff>
    </xdr:from>
    <xdr:ext cx="762000" cy="259045"/>
    <xdr:sp macro="" textlink="">
      <xdr:nvSpPr>
        <xdr:cNvPr id="70"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25400</xdr:rowOff>
    </xdr:to>
    <xdr:cxnSp macro="">
      <xdr:nvCxnSpPr>
        <xdr:cNvPr id="72" name="直線コネクタ 71"/>
        <xdr:cNvCxnSpPr/>
      </xdr:nvCxnSpPr>
      <xdr:spPr>
        <a:xfrm>
          <a:off x="3225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45508</xdr:rowOff>
    </xdr:from>
    <xdr:to>
      <xdr:col>19</xdr:col>
      <xdr:colOff>184150</xdr:colOff>
      <xdr:row>41</xdr:row>
      <xdr:rowOff>147108</xdr:rowOff>
    </xdr:to>
    <xdr:sp macro="" textlink="">
      <xdr:nvSpPr>
        <xdr:cNvPr id="73" name="フローチャート: 判断 72"/>
        <xdr:cNvSpPr/>
      </xdr:nvSpPr>
      <xdr:spPr>
        <a:xfrm>
          <a:off x="4064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157285</xdr:rowOff>
    </xdr:from>
    <xdr:ext cx="736600" cy="259045"/>
    <xdr:sp macro="" textlink="">
      <xdr:nvSpPr>
        <xdr:cNvPr id="74" name="テキスト ボックス 73"/>
        <xdr:cNvSpPr txBox="1"/>
      </xdr:nvSpPr>
      <xdr:spPr>
        <a:xfrm>
          <a:off x="3733800" y="6843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25400</xdr:rowOff>
    </xdr:to>
    <xdr:cxnSp macro="">
      <xdr:nvCxnSpPr>
        <xdr:cNvPr id="75" name="直線コネクタ 74"/>
        <xdr:cNvCxnSpPr/>
      </xdr:nvCxnSpPr>
      <xdr:spPr>
        <a:xfrm>
          <a:off x="2336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45508</xdr:rowOff>
    </xdr:to>
    <xdr:cxnSp macro="">
      <xdr:nvCxnSpPr>
        <xdr:cNvPr id="78" name="直線コネクタ 77"/>
        <xdr:cNvCxnSpPr/>
      </xdr:nvCxnSpPr>
      <xdr:spPr>
        <a:xfrm flipV="1">
          <a:off x="1447800" y="72263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85725</xdr:rowOff>
    </xdr:from>
    <xdr:to>
      <xdr:col>11</xdr:col>
      <xdr:colOff>82550</xdr:colOff>
      <xdr:row>42</xdr:row>
      <xdr:rowOff>15875</xdr:rowOff>
    </xdr:to>
    <xdr:sp macro="" textlink="">
      <xdr:nvSpPr>
        <xdr:cNvPr id="79" name="フローチャート: 判断 78"/>
        <xdr:cNvSpPr/>
      </xdr:nvSpPr>
      <xdr:spPr>
        <a:xfrm>
          <a:off x="2286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26052</xdr:rowOff>
    </xdr:from>
    <xdr:ext cx="762000" cy="259045"/>
    <xdr:sp macro="" textlink="">
      <xdr:nvSpPr>
        <xdr:cNvPr id="80" name="テキスト ボックス 79"/>
        <xdr:cNvSpPr txBox="1"/>
      </xdr:nvSpPr>
      <xdr:spPr>
        <a:xfrm>
          <a:off x="1955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1" name="フローチャート: 判断 80"/>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161519</xdr:rowOff>
    </xdr:from>
    <xdr:ext cx="762000" cy="259045"/>
    <xdr:sp macro="" textlink="">
      <xdr:nvSpPr>
        <xdr:cNvPr id="82" name="テキスト ボックス 81"/>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125942</xdr:rowOff>
    </xdr:from>
    <xdr:to>
      <xdr:col>23</xdr:col>
      <xdr:colOff>184150</xdr:colOff>
      <xdr:row>42</xdr:row>
      <xdr:rowOff>56092</xdr:rowOff>
    </xdr:to>
    <xdr:sp macro="" textlink="">
      <xdr:nvSpPr>
        <xdr:cNvPr id="88" name="楕円 87"/>
        <xdr:cNvSpPr/>
      </xdr:nvSpPr>
      <xdr:spPr>
        <a:xfrm>
          <a:off x="49022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98019</xdr:rowOff>
    </xdr:from>
    <xdr:ext cx="762000" cy="259045"/>
    <xdr:sp macro="" textlink="">
      <xdr:nvSpPr>
        <xdr:cNvPr id="89" name="財政力該当値テキスト"/>
        <xdr:cNvSpPr txBox="1"/>
      </xdr:nvSpPr>
      <xdr:spPr>
        <a:xfrm>
          <a:off x="5041900" y="712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146050</xdr:rowOff>
    </xdr:from>
    <xdr:to>
      <xdr:col>19</xdr:col>
      <xdr:colOff>184150</xdr:colOff>
      <xdr:row>42</xdr:row>
      <xdr:rowOff>76200</xdr:rowOff>
    </xdr:to>
    <xdr:sp macro="" textlink="">
      <xdr:nvSpPr>
        <xdr:cNvPr id="90" name="楕円 89"/>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91" name="テキスト ボックス 90"/>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2" name="楕円 91"/>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93" name="テキスト ボックス 92"/>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4" name="楕円 93"/>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95" name="テキスト ボックス 94"/>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166158</xdr:rowOff>
    </xdr:from>
    <xdr:to>
      <xdr:col>7</xdr:col>
      <xdr:colOff>31750</xdr:colOff>
      <xdr:row>42</xdr:row>
      <xdr:rowOff>96308</xdr:rowOff>
    </xdr:to>
    <xdr:sp macro="" textlink="">
      <xdr:nvSpPr>
        <xdr:cNvPr id="96" name="楕円 95"/>
        <xdr:cNvSpPr/>
      </xdr:nvSpPr>
      <xdr:spPr>
        <a:xfrm>
          <a:off x="1397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106485</xdr:rowOff>
    </xdr:from>
    <xdr:ext cx="762000" cy="259045"/>
    <xdr:sp macro="" textlink="">
      <xdr:nvSpPr>
        <xdr:cNvPr id="97" name="テキスト ボックス 96"/>
        <xdr:cNvSpPr txBox="1"/>
      </xdr:nvSpPr>
      <xdr:spPr>
        <a:xfrm>
          <a:off x="1066800" y="696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市税については、個人市民税が日本経済の回復基調の影響により、震災前の状況を超え、固定資産税についても震災以前の額まで回復してはいないものの、地価の上昇などにより増額となった。これらが要因となり経常一般財源収入額が増加している。一方、子ども、生活保護受給者、障害者へ対する給付等の社会保障経費の増により経常経費は増加している。</a:t>
          </a:r>
          <a:endParaRPr lang="ja-JP" altLang="ja-JP" sz="1000">
            <a:effectLst/>
          </a:endParaRPr>
        </a:p>
        <a:p>
          <a:r>
            <a:rPr kumimoji="1" lang="ja-JP" altLang="ja-JP" sz="1000">
              <a:solidFill>
                <a:schemeClr val="dk1"/>
              </a:solidFill>
              <a:effectLst/>
              <a:latin typeface="+mn-lt"/>
              <a:ea typeface="+mn-ea"/>
              <a:cs typeface="+mn-cs"/>
            </a:rPr>
            <a:t>　類似団体内において下位である状況を踏まえ、既存企業の事業拡大等を推進し、自主財源の回復に努めるとともに、適正な定員管理による人件費の削減やプライマリーバランスを意識した市債の発行を行うなど、義務的経費の削減を図り、改善に努める。</a:t>
          </a:r>
          <a:endParaRPr lang="ja-JP" altLang="ja-JP" sz="10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90678</xdr:rowOff>
    </xdr:from>
    <xdr:to>
      <xdr:col>23</xdr:col>
      <xdr:colOff>133350</xdr:colOff>
      <xdr:row>65</xdr:row>
      <xdr:rowOff>109220</xdr:rowOff>
    </xdr:to>
    <xdr:cxnSp macro="">
      <xdr:nvCxnSpPr>
        <xdr:cNvPr id="125" name="直線コネクタ 124"/>
        <xdr:cNvCxnSpPr/>
      </xdr:nvCxnSpPr>
      <xdr:spPr>
        <a:xfrm flipV="1">
          <a:off x="4953000" y="10206228"/>
          <a:ext cx="0" cy="10472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81297</xdr:rowOff>
    </xdr:from>
    <xdr:ext cx="762000" cy="259045"/>
    <xdr:sp macro="" textlink="">
      <xdr:nvSpPr>
        <xdr:cNvPr id="126" name="財政構造の弾力性最小値テキスト"/>
        <xdr:cNvSpPr txBox="1"/>
      </xdr:nvSpPr>
      <xdr:spPr>
        <a:xfrm>
          <a:off x="5041900" y="1122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109220</xdr:rowOff>
    </xdr:from>
    <xdr:to>
      <xdr:col>24</xdr:col>
      <xdr:colOff>12700</xdr:colOff>
      <xdr:row>65</xdr:row>
      <xdr:rowOff>109220</xdr:rowOff>
    </xdr:to>
    <xdr:cxnSp macro="">
      <xdr:nvCxnSpPr>
        <xdr:cNvPr id="127" name="直線コネクタ 126"/>
        <xdr:cNvCxnSpPr/>
      </xdr:nvCxnSpPr>
      <xdr:spPr>
        <a:xfrm>
          <a:off x="4864100" y="1125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5605</xdr:rowOff>
    </xdr:from>
    <xdr:ext cx="762000" cy="259045"/>
    <xdr:sp macro="" textlink="">
      <xdr:nvSpPr>
        <xdr:cNvPr id="128" name="財政構造の弾力性最大値テキスト"/>
        <xdr:cNvSpPr txBox="1"/>
      </xdr:nvSpPr>
      <xdr:spPr>
        <a:xfrm>
          <a:off x="5041900" y="994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90678</xdr:rowOff>
    </xdr:from>
    <xdr:to>
      <xdr:col>24</xdr:col>
      <xdr:colOff>12700</xdr:colOff>
      <xdr:row>59</xdr:row>
      <xdr:rowOff>90678</xdr:rowOff>
    </xdr:to>
    <xdr:cxnSp macro="">
      <xdr:nvCxnSpPr>
        <xdr:cNvPr id="129" name="直線コネクタ 128"/>
        <xdr:cNvCxnSpPr/>
      </xdr:nvCxnSpPr>
      <xdr:spPr>
        <a:xfrm>
          <a:off x="4864100" y="1020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155194</xdr:rowOff>
    </xdr:from>
    <xdr:to>
      <xdr:col>23</xdr:col>
      <xdr:colOff>133350</xdr:colOff>
      <xdr:row>65</xdr:row>
      <xdr:rowOff>3048</xdr:rowOff>
    </xdr:to>
    <xdr:cxnSp macro="">
      <xdr:nvCxnSpPr>
        <xdr:cNvPr id="130" name="直線コネクタ 129"/>
        <xdr:cNvCxnSpPr/>
      </xdr:nvCxnSpPr>
      <xdr:spPr>
        <a:xfrm flipV="1">
          <a:off x="4114800" y="11127994"/>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68089</xdr:rowOff>
    </xdr:from>
    <xdr:ext cx="762000" cy="259045"/>
    <xdr:sp macro="" textlink="">
      <xdr:nvSpPr>
        <xdr:cNvPr id="131" name="財政構造の弾力性平均値テキスト"/>
        <xdr:cNvSpPr txBox="1"/>
      </xdr:nvSpPr>
      <xdr:spPr>
        <a:xfrm>
          <a:off x="5041900" y="10526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51562</xdr:rowOff>
    </xdr:from>
    <xdr:to>
      <xdr:col>23</xdr:col>
      <xdr:colOff>184150</xdr:colOff>
      <xdr:row>62</xdr:row>
      <xdr:rowOff>153162</xdr:rowOff>
    </xdr:to>
    <xdr:sp macro="" textlink="">
      <xdr:nvSpPr>
        <xdr:cNvPr id="132" name="フローチャート: 判断 131"/>
        <xdr:cNvSpPr/>
      </xdr:nvSpPr>
      <xdr:spPr>
        <a:xfrm>
          <a:off x="49022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3048</xdr:rowOff>
    </xdr:from>
    <xdr:to>
      <xdr:col>19</xdr:col>
      <xdr:colOff>133350</xdr:colOff>
      <xdr:row>65</xdr:row>
      <xdr:rowOff>162306</xdr:rowOff>
    </xdr:to>
    <xdr:cxnSp macro="">
      <xdr:nvCxnSpPr>
        <xdr:cNvPr id="133" name="直線コネクタ 132"/>
        <xdr:cNvCxnSpPr/>
      </xdr:nvCxnSpPr>
      <xdr:spPr>
        <a:xfrm flipV="1">
          <a:off x="3225800" y="11147298"/>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66040</xdr:rowOff>
    </xdr:from>
    <xdr:to>
      <xdr:col>19</xdr:col>
      <xdr:colOff>184150</xdr:colOff>
      <xdr:row>62</xdr:row>
      <xdr:rowOff>167640</xdr:rowOff>
    </xdr:to>
    <xdr:sp macro="" textlink="">
      <xdr:nvSpPr>
        <xdr:cNvPr id="134" name="フローチャート: 判断 133"/>
        <xdr:cNvSpPr/>
      </xdr:nvSpPr>
      <xdr:spPr>
        <a:xfrm>
          <a:off x="4064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6367</xdr:rowOff>
    </xdr:from>
    <xdr:ext cx="736600" cy="259045"/>
    <xdr:sp macro="" textlink="">
      <xdr:nvSpPr>
        <xdr:cNvPr id="135" name="テキスト ボックス 134"/>
        <xdr:cNvSpPr txBox="1"/>
      </xdr:nvSpPr>
      <xdr:spPr>
        <a:xfrm>
          <a:off x="3733800" y="1046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140716</xdr:rowOff>
    </xdr:from>
    <xdr:to>
      <xdr:col>15</xdr:col>
      <xdr:colOff>82550</xdr:colOff>
      <xdr:row>65</xdr:row>
      <xdr:rowOff>162306</xdr:rowOff>
    </xdr:to>
    <xdr:cxnSp macro="">
      <xdr:nvCxnSpPr>
        <xdr:cNvPr id="136" name="直線コネクタ 135"/>
        <xdr:cNvCxnSpPr/>
      </xdr:nvCxnSpPr>
      <xdr:spPr>
        <a:xfrm>
          <a:off x="2336800" y="11113516"/>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56388</xdr:rowOff>
    </xdr:from>
    <xdr:to>
      <xdr:col>15</xdr:col>
      <xdr:colOff>133350</xdr:colOff>
      <xdr:row>62</xdr:row>
      <xdr:rowOff>157988</xdr:rowOff>
    </xdr:to>
    <xdr:sp macro="" textlink="">
      <xdr:nvSpPr>
        <xdr:cNvPr id="137" name="フローチャート: 判断 136"/>
        <xdr:cNvSpPr/>
      </xdr:nvSpPr>
      <xdr:spPr>
        <a:xfrm>
          <a:off x="3175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168165</xdr:rowOff>
    </xdr:from>
    <xdr:ext cx="762000" cy="259045"/>
    <xdr:sp macro="" textlink="">
      <xdr:nvSpPr>
        <xdr:cNvPr id="138" name="テキスト ボックス 137"/>
        <xdr:cNvSpPr txBox="1"/>
      </xdr:nvSpPr>
      <xdr:spPr>
        <a:xfrm>
          <a:off x="2844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140716</xdr:rowOff>
    </xdr:from>
    <xdr:to>
      <xdr:col>11</xdr:col>
      <xdr:colOff>31750</xdr:colOff>
      <xdr:row>65</xdr:row>
      <xdr:rowOff>104394</xdr:rowOff>
    </xdr:to>
    <xdr:cxnSp macro="">
      <xdr:nvCxnSpPr>
        <xdr:cNvPr id="139" name="直線コネクタ 138"/>
        <xdr:cNvCxnSpPr/>
      </xdr:nvCxnSpPr>
      <xdr:spPr>
        <a:xfrm flipV="1">
          <a:off x="1447800" y="11113516"/>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126492</xdr:rowOff>
    </xdr:from>
    <xdr:to>
      <xdr:col>11</xdr:col>
      <xdr:colOff>82550</xdr:colOff>
      <xdr:row>62</xdr:row>
      <xdr:rowOff>56642</xdr:rowOff>
    </xdr:to>
    <xdr:sp macro="" textlink="">
      <xdr:nvSpPr>
        <xdr:cNvPr id="140" name="フローチャート: 判断 139"/>
        <xdr:cNvSpPr/>
      </xdr:nvSpPr>
      <xdr:spPr>
        <a:xfrm>
          <a:off x="2286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66819</xdr:rowOff>
    </xdr:from>
    <xdr:ext cx="762000" cy="259045"/>
    <xdr:sp macro="" textlink="">
      <xdr:nvSpPr>
        <xdr:cNvPr id="141" name="テキスト ボックス 140"/>
        <xdr:cNvSpPr txBox="1"/>
      </xdr:nvSpPr>
      <xdr:spPr>
        <a:xfrm>
          <a:off x="1955800" y="1035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87884</xdr:rowOff>
    </xdr:from>
    <xdr:to>
      <xdr:col>7</xdr:col>
      <xdr:colOff>31750</xdr:colOff>
      <xdr:row>62</xdr:row>
      <xdr:rowOff>18034</xdr:rowOff>
    </xdr:to>
    <xdr:sp macro="" textlink="">
      <xdr:nvSpPr>
        <xdr:cNvPr id="142" name="フローチャート: 判断 141"/>
        <xdr:cNvSpPr/>
      </xdr:nvSpPr>
      <xdr:spPr>
        <a:xfrm>
          <a:off x="1397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28211</xdr:rowOff>
    </xdr:from>
    <xdr:ext cx="762000" cy="259045"/>
    <xdr:sp macro="" textlink="">
      <xdr:nvSpPr>
        <xdr:cNvPr id="143" name="テキスト ボックス 142"/>
        <xdr:cNvSpPr txBox="1"/>
      </xdr:nvSpPr>
      <xdr:spPr>
        <a:xfrm>
          <a:off x="1066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104394</xdr:rowOff>
    </xdr:from>
    <xdr:to>
      <xdr:col>23</xdr:col>
      <xdr:colOff>184150</xdr:colOff>
      <xdr:row>65</xdr:row>
      <xdr:rowOff>34544</xdr:rowOff>
    </xdr:to>
    <xdr:sp macro="" textlink="">
      <xdr:nvSpPr>
        <xdr:cNvPr id="149" name="楕円 148"/>
        <xdr:cNvSpPr/>
      </xdr:nvSpPr>
      <xdr:spPr>
        <a:xfrm>
          <a:off x="4902200" y="1107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271</xdr:rowOff>
    </xdr:from>
    <xdr:ext cx="762000" cy="259045"/>
    <xdr:sp macro="" textlink="">
      <xdr:nvSpPr>
        <xdr:cNvPr id="150" name="財政構造の弾力性該当値テキスト"/>
        <xdr:cNvSpPr txBox="1"/>
      </xdr:nvSpPr>
      <xdr:spPr>
        <a:xfrm>
          <a:off x="5041900" y="10973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123698</xdr:rowOff>
    </xdr:from>
    <xdr:to>
      <xdr:col>19</xdr:col>
      <xdr:colOff>184150</xdr:colOff>
      <xdr:row>65</xdr:row>
      <xdr:rowOff>53848</xdr:rowOff>
    </xdr:to>
    <xdr:sp macro="" textlink="">
      <xdr:nvSpPr>
        <xdr:cNvPr id="151" name="楕円 150"/>
        <xdr:cNvSpPr/>
      </xdr:nvSpPr>
      <xdr:spPr>
        <a:xfrm>
          <a:off x="4064000" y="1109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38625</xdr:rowOff>
    </xdr:from>
    <xdr:ext cx="736600" cy="259045"/>
    <xdr:sp macro="" textlink="">
      <xdr:nvSpPr>
        <xdr:cNvPr id="152" name="テキスト ボックス 151"/>
        <xdr:cNvSpPr txBox="1"/>
      </xdr:nvSpPr>
      <xdr:spPr>
        <a:xfrm>
          <a:off x="3733800" y="111828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111506</xdr:rowOff>
    </xdr:from>
    <xdr:to>
      <xdr:col>15</xdr:col>
      <xdr:colOff>133350</xdr:colOff>
      <xdr:row>66</xdr:row>
      <xdr:rowOff>41656</xdr:rowOff>
    </xdr:to>
    <xdr:sp macro="" textlink="">
      <xdr:nvSpPr>
        <xdr:cNvPr id="153" name="楕円 152"/>
        <xdr:cNvSpPr/>
      </xdr:nvSpPr>
      <xdr:spPr>
        <a:xfrm>
          <a:off x="3175000" y="1125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26433</xdr:rowOff>
    </xdr:from>
    <xdr:ext cx="762000" cy="259045"/>
    <xdr:sp macro="" textlink="">
      <xdr:nvSpPr>
        <xdr:cNvPr id="154" name="テキスト ボックス 153"/>
        <xdr:cNvSpPr txBox="1"/>
      </xdr:nvSpPr>
      <xdr:spPr>
        <a:xfrm>
          <a:off x="2844800" y="1134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89916</xdr:rowOff>
    </xdr:from>
    <xdr:to>
      <xdr:col>11</xdr:col>
      <xdr:colOff>82550</xdr:colOff>
      <xdr:row>65</xdr:row>
      <xdr:rowOff>20066</xdr:rowOff>
    </xdr:to>
    <xdr:sp macro="" textlink="">
      <xdr:nvSpPr>
        <xdr:cNvPr id="155" name="楕円 154"/>
        <xdr:cNvSpPr/>
      </xdr:nvSpPr>
      <xdr:spPr>
        <a:xfrm>
          <a:off x="2286000" y="110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4843</xdr:rowOff>
    </xdr:from>
    <xdr:ext cx="762000" cy="259045"/>
    <xdr:sp macro="" textlink="">
      <xdr:nvSpPr>
        <xdr:cNvPr id="156" name="テキスト ボックス 155"/>
        <xdr:cNvSpPr txBox="1"/>
      </xdr:nvSpPr>
      <xdr:spPr>
        <a:xfrm>
          <a:off x="1955800" y="111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53594</xdr:rowOff>
    </xdr:from>
    <xdr:to>
      <xdr:col>7</xdr:col>
      <xdr:colOff>31750</xdr:colOff>
      <xdr:row>65</xdr:row>
      <xdr:rowOff>155194</xdr:rowOff>
    </xdr:to>
    <xdr:sp macro="" textlink="">
      <xdr:nvSpPr>
        <xdr:cNvPr id="157" name="楕円 156"/>
        <xdr:cNvSpPr/>
      </xdr:nvSpPr>
      <xdr:spPr>
        <a:xfrm>
          <a:off x="1397000" y="1119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139971</xdr:rowOff>
    </xdr:from>
    <xdr:ext cx="762000" cy="259045"/>
    <xdr:sp macro="" textlink="">
      <xdr:nvSpPr>
        <xdr:cNvPr id="158" name="テキスト ボックス 157"/>
        <xdr:cNvSpPr txBox="1"/>
      </xdr:nvSpPr>
      <xdr:spPr>
        <a:xfrm>
          <a:off x="1066800" y="1128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[113,600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人件費については、</a:t>
          </a:r>
          <a:r>
            <a:rPr kumimoji="1" lang="ja-JP" altLang="en-US" sz="1100">
              <a:solidFill>
                <a:schemeClr val="dk1"/>
              </a:solidFill>
              <a:effectLst/>
              <a:latin typeface="+mn-lt"/>
              <a:ea typeface="+mn-ea"/>
              <a:cs typeface="+mn-cs"/>
            </a:rPr>
            <a:t>復興の進展に伴う派遣受入人数や被災町内会再生の取組進展による復興支援員の人数減のほか、</a:t>
          </a:r>
          <a:r>
            <a:rPr kumimoji="1" lang="ja-JP" altLang="ja-JP" sz="1100">
              <a:solidFill>
                <a:schemeClr val="dk1"/>
              </a:solidFill>
              <a:effectLst/>
              <a:latin typeface="+mn-lt"/>
              <a:ea typeface="+mn-ea"/>
              <a:cs typeface="+mn-cs"/>
            </a:rPr>
            <a:t>定年退職者の増や時間外勤務の縮減等による手当の減少により２．</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％の減となった。　</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物件費については、ふるさと・多賀城応援寄附制度に係る寄附手続き手数料等が増額となり、対前年度比で</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％の増となった。これらの状況を踏まえて、引き続き適正な定員管理による人件費の抑制や物件費の見直しに努めていく。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161153</xdr:rowOff>
    </xdr:from>
    <xdr:to>
      <xdr:col>23</xdr:col>
      <xdr:colOff>133350</xdr:colOff>
      <xdr:row>90</xdr:row>
      <xdr:rowOff>48006</xdr:rowOff>
    </xdr:to>
    <xdr:cxnSp macro="">
      <xdr:nvCxnSpPr>
        <xdr:cNvPr id="188" name="直線コネクタ 187"/>
        <xdr:cNvCxnSpPr/>
      </xdr:nvCxnSpPr>
      <xdr:spPr>
        <a:xfrm flipV="1">
          <a:off x="4953000" y="14048603"/>
          <a:ext cx="0" cy="14299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20083</xdr:rowOff>
    </xdr:from>
    <xdr:ext cx="762000" cy="259045"/>
    <xdr:sp macro="" textlink="">
      <xdr:nvSpPr>
        <xdr:cNvPr id="189" name="人件費・物件費等の状況最小値テキスト"/>
        <xdr:cNvSpPr txBox="1"/>
      </xdr:nvSpPr>
      <xdr:spPr>
        <a:xfrm>
          <a:off x="5041900" y="1545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48006</xdr:rowOff>
    </xdr:from>
    <xdr:to>
      <xdr:col>24</xdr:col>
      <xdr:colOff>12700</xdr:colOff>
      <xdr:row>90</xdr:row>
      <xdr:rowOff>48006</xdr:rowOff>
    </xdr:to>
    <xdr:cxnSp macro="">
      <xdr:nvCxnSpPr>
        <xdr:cNvPr id="190" name="直線コネクタ 189"/>
        <xdr:cNvCxnSpPr/>
      </xdr:nvCxnSpPr>
      <xdr:spPr>
        <a:xfrm>
          <a:off x="4864100" y="15478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76080</xdr:rowOff>
    </xdr:from>
    <xdr:ext cx="762000" cy="259045"/>
    <xdr:sp macro="" textlink="">
      <xdr:nvSpPr>
        <xdr:cNvPr id="191" name="人件費・物件費等の状況最大値テキスト"/>
        <xdr:cNvSpPr txBox="1"/>
      </xdr:nvSpPr>
      <xdr:spPr>
        <a:xfrm>
          <a:off x="5041900" y="13792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161153</xdr:rowOff>
    </xdr:from>
    <xdr:to>
      <xdr:col>24</xdr:col>
      <xdr:colOff>12700</xdr:colOff>
      <xdr:row>81</xdr:row>
      <xdr:rowOff>161153</xdr:rowOff>
    </xdr:to>
    <xdr:cxnSp macro="">
      <xdr:nvCxnSpPr>
        <xdr:cNvPr id="192" name="直線コネクタ 191"/>
        <xdr:cNvCxnSpPr/>
      </xdr:nvCxnSpPr>
      <xdr:spPr>
        <a:xfrm>
          <a:off x="4864100" y="14048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93315</xdr:rowOff>
    </xdr:from>
    <xdr:to>
      <xdr:col>23</xdr:col>
      <xdr:colOff>133350</xdr:colOff>
      <xdr:row>84</xdr:row>
      <xdr:rowOff>117404</xdr:rowOff>
    </xdr:to>
    <xdr:cxnSp macro="">
      <xdr:nvCxnSpPr>
        <xdr:cNvPr id="193" name="直線コネクタ 192"/>
        <xdr:cNvCxnSpPr/>
      </xdr:nvCxnSpPr>
      <xdr:spPr>
        <a:xfrm>
          <a:off x="4114800" y="14495115"/>
          <a:ext cx="838200" cy="24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27176</xdr:rowOff>
    </xdr:from>
    <xdr:ext cx="762000" cy="259045"/>
    <xdr:sp macro="" textlink="">
      <xdr:nvSpPr>
        <xdr:cNvPr id="194" name="人件費・物件費等の状況平均値テキスト"/>
        <xdr:cNvSpPr txBox="1"/>
      </xdr:nvSpPr>
      <xdr:spPr>
        <a:xfrm>
          <a:off x="5041900" y="14257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10649</xdr:rowOff>
    </xdr:from>
    <xdr:to>
      <xdr:col>23</xdr:col>
      <xdr:colOff>184150</xdr:colOff>
      <xdr:row>84</xdr:row>
      <xdr:rowOff>112249</xdr:rowOff>
    </xdr:to>
    <xdr:sp macro="" textlink="">
      <xdr:nvSpPr>
        <xdr:cNvPr id="195" name="フローチャート: 判断 194"/>
        <xdr:cNvSpPr/>
      </xdr:nvSpPr>
      <xdr:spPr>
        <a:xfrm>
          <a:off x="4902200" y="1441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72724</xdr:rowOff>
    </xdr:from>
    <xdr:to>
      <xdr:col>19</xdr:col>
      <xdr:colOff>133350</xdr:colOff>
      <xdr:row>84</xdr:row>
      <xdr:rowOff>93315</xdr:rowOff>
    </xdr:to>
    <xdr:cxnSp macro="">
      <xdr:nvCxnSpPr>
        <xdr:cNvPr id="196" name="直線コネクタ 195"/>
        <xdr:cNvCxnSpPr/>
      </xdr:nvCxnSpPr>
      <xdr:spPr>
        <a:xfrm>
          <a:off x="3225800" y="14474524"/>
          <a:ext cx="889000" cy="20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168574</xdr:rowOff>
    </xdr:from>
    <xdr:to>
      <xdr:col>19</xdr:col>
      <xdr:colOff>184150</xdr:colOff>
      <xdr:row>84</xdr:row>
      <xdr:rowOff>98724</xdr:rowOff>
    </xdr:to>
    <xdr:sp macro="" textlink="">
      <xdr:nvSpPr>
        <xdr:cNvPr id="197" name="フローチャート: 判断 196"/>
        <xdr:cNvSpPr/>
      </xdr:nvSpPr>
      <xdr:spPr>
        <a:xfrm>
          <a:off x="4064000" y="143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108901</xdr:rowOff>
    </xdr:from>
    <xdr:ext cx="736600" cy="259045"/>
    <xdr:sp macro="" textlink="">
      <xdr:nvSpPr>
        <xdr:cNvPr id="198" name="テキスト ボックス 197"/>
        <xdr:cNvSpPr txBox="1"/>
      </xdr:nvSpPr>
      <xdr:spPr>
        <a:xfrm>
          <a:off x="3733800" y="14167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72724</xdr:rowOff>
    </xdr:from>
    <xdr:to>
      <xdr:col>15</xdr:col>
      <xdr:colOff>82550</xdr:colOff>
      <xdr:row>84</xdr:row>
      <xdr:rowOff>148586</xdr:rowOff>
    </xdr:to>
    <xdr:cxnSp macro="">
      <xdr:nvCxnSpPr>
        <xdr:cNvPr id="199" name="直線コネクタ 198"/>
        <xdr:cNvCxnSpPr/>
      </xdr:nvCxnSpPr>
      <xdr:spPr>
        <a:xfrm flipV="1">
          <a:off x="2336800" y="14474524"/>
          <a:ext cx="889000" cy="75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161669</xdr:rowOff>
    </xdr:from>
    <xdr:to>
      <xdr:col>15</xdr:col>
      <xdr:colOff>133350</xdr:colOff>
      <xdr:row>84</xdr:row>
      <xdr:rowOff>91819</xdr:rowOff>
    </xdr:to>
    <xdr:sp macro="" textlink="">
      <xdr:nvSpPr>
        <xdr:cNvPr id="200" name="フローチャート: 判断 199"/>
        <xdr:cNvSpPr/>
      </xdr:nvSpPr>
      <xdr:spPr>
        <a:xfrm>
          <a:off x="31750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101996</xdr:rowOff>
    </xdr:from>
    <xdr:ext cx="762000" cy="259045"/>
    <xdr:sp macro="" textlink="">
      <xdr:nvSpPr>
        <xdr:cNvPr id="201" name="テキスト ボックス 200"/>
        <xdr:cNvSpPr txBox="1"/>
      </xdr:nvSpPr>
      <xdr:spPr>
        <a:xfrm>
          <a:off x="2844800" y="14160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16876</xdr:rowOff>
    </xdr:from>
    <xdr:to>
      <xdr:col>11</xdr:col>
      <xdr:colOff>31750</xdr:colOff>
      <xdr:row>84</xdr:row>
      <xdr:rowOff>148586</xdr:rowOff>
    </xdr:to>
    <xdr:cxnSp macro="">
      <xdr:nvCxnSpPr>
        <xdr:cNvPr id="202" name="直線コネクタ 201"/>
        <xdr:cNvCxnSpPr/>
      </xdr:nvCxnSpPr>
      <xdr:spPr>
        <a:xfrm>
          <a:off x="1447800" y="14418676"/>
          <a:ext cx="889000" cy="131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136373</xdr:rowOff>
    </xdr:from>
    <xdr:to>
      <xdr:col>11</xdr:col>
      <xdr:colOff>82550</xdr:colOff>
      <xdr:row>84</xdr:row>
      <xdr:rowOff>66523</xdr:rowOff>
    </xdr:to>
    <xdr:sp macro="" textlink="">
      <xdr:nvSpPr>
        <xdr:cNvPr id="203" name="フローチャート: 判断 202"/>
        <xdr:cNvSpPr/>
      </xdr:nvSpPr>
      <xdr:spPr>
        <a:xfrm>
          <a:off x="2286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76700</xdr:rowOff>
    </xdr:from>
    <xdr:ext cx="762000" cy="259045"/>
    <xdr:sp macro="" textlink="">
      <xdr:nvSpPr>
        <xdr:cNvPr id="204" name="テキスト ボックス 203"/>
        <xdr:cNvSpPr txBox="1"/>
      </xdr:nvSpPr>
      <xdr:spPr>
        <a:xfrm>
          <a:off x="1955800" y="14135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169988</xdr:rowOff>
    </xdr:from>
    <xdr:to>
      <xdr:col>7</xdr:col>
      <xdr:colOff>31750</xdr:colOff>
      <xdr:row>85</xdr:row>
      <xdr:rowOff>100138</xdr:rowOff>
    </xdr:to>
    <xdr:sp macro="" textlink="">
      <xdr:nvSpPr>
        <xdr:cNvPr id="205" name="フローチャート: 判断 204"/>
        <xdr:cNvSpPr/>
      </xdr:nvSpPr>
      <xdr:spPr>
        <a:xfrm>
          <a:off x="1397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84915</xdr:rowOff>
    </xdr:from>
    <xdr:ext cx="762000" cy="259045"/>
    <xdr:sp macro="" textlink="">
      <xdr:nvSpPr>
        <xdr:cNvPr id="206" name="テキスト ボックス 205"/>
        <xdr:cNvSpPr txBox="1"/>
      </xdr:nvSpPr>
      <xdr:spPr>
        <a:xfrm>
          <a:off x="1066800" y="1465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66604</xdr:rowOff>
    </xdr:from>
    <xdr:to>
      <xdr:col>23</xdr:col>
      <xdr:colOff>184150</xdr:colOff>
      <xdr:row>84</xdr:row>
      <xdr:rowOff>168204</xdr:rowOff>
    </xdr:to>
    <xdr:sp macro="" textlink="">
      <xdr:nvSpPr>
        <xdr:cNvPr id="212" name="楕円 211"/>
        <xdr:cNvSpPr/>
      </xdr:nvSpPr>
      <xdr:spPr>
        <a:xfrm>
          <a:off x="4902200" y="1446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38681</xdr:rowOff>
    </xdr:from>
    <xdr:ext cx="762000" cy="259045"/>
    <xdr:sp macro="" textlink="">
      <xdr:nvSpPr>
        <xdr:cNvPr id="213" name="人件費・物件費等の状況該当値テキスト"/>
        <xdr:cNvSpPr txBox="1"/>
      </xdr:nvSpPr>
      <xdr:spPr>
        <a:xfrm>
          <a:off x="5041900" y="1444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42515</xdr:rowOff>
    </xdr:from>
    <xdr:to>
      <xdr:col>19</xdr:col>
      <xdr:colOff>184150</xdr:colOff>
      <xdr:row>84</xdr:row>
      <xdr:rowOff>144115</xdr:rowOff>
    </xdr:to>
    <xdr:sp macro="" textlink="">
      <xdr:nvSpPr>
        <xdr:cNvPr id="214" name="楕円 213"/>
        <xdr:cNvSpPr/>
      </xdr:nvSpPr>
      <xdr:spPr>
        <a:xfrm>
          <a:off x="4064000" y="1444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128892</xdr:rowOff>
    </xdr:from>
    <xdr:ext cx="736600" cy="259045"/>
    <xdr:sp macro="" textlink="">
      <xdr:nvSpPr>
        <xdr:cNvPr id="215" name="テキスト ボックス 214"/>
        <xdr:cNvSpPr txBox="1"/>
      </xdr:nvSpPr>
      <xdr:spPr>
        <a:xfrm>
          <a:off x="3733800" y="14530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21924</xdr:rowOff>
    </xdr:from>
    <xdr:to>
      <xdr:col>15</xdr:col>
      <xdr:colOff>133350</xdr:colOff>
      <xdr:row>84</xdr:row>
      <xdr:rowOff>123524</xdr:rowOff>
    </xdr:to>
    <xdr:sp macro="" textlink="">
      <xdr:nvSpPr>
        <xdr:cNvPr id="216" name="楕円 215"/>
        <xdr:cNvSpPr/>
      </xdr:nvSpPr>
      <xdr:spPr>
        <a:xfrm>
          <a:off x="3175000" y="1442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108301</xdr:rowOff>
    </xdr:from>
    <xdr:ext cx="762000" cy="259045"/>
    <xdr:sp macro="" textlink="">
      <xdr:nvSpPr>
        <xdr:cNvPr id="217" name="テキスト ボックス 216"/>
        <xdr:cNvSpPr txBox="1"/>
      </xdr:nvSpPr>
      <xdr:spPr>
        <a:xfrm>
          <a:off x="2844800" y="14510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97786</xdr:rowOff>
    </xdr:from>
    <xdr:to>
      <xdr:col>11</xdr:col>
      <xdr:colOff>82550</xdr:colOff>
      <xdr:row>85</xdr:row>
      <xdr:rowOff>27936</xdr:rowOff>
    </xdr:to>
    <xdr:sp macro="" textlink="">
      <xdr:nvSpPr>
        <xdr:cNvPr id="218" name="楕円 217"/>
        <xdr:cNvSpPr/>
      </xdr:nvSpPr>
      <xdr:spPr>
        <a:xfrm>
          <a:off x="2286000" y="1449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12713</xdr:rowOff>
    </xdr:from>
    <xdr:ext cx="762000" cy="259045"/>
    <xdr:sp macro="" textlink="">
      <xdr:nvSpPr>
        <xdr:cNvPr id="219" name="テキスト ボックス 218"/>
        <xdr:cNvSpPr txBox="1"/>
      </xdr:nvSpPr>
      <xdr:spPr>
        <a:xfrm>
          <a:off x="1955800" y="14585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137526</xdr:rowOff>
    </xdr:from>
    <xdr:to>
      <xdr:col>7</xdr:col>
      <xdr:colOff>31750</xdr:colOff>
      <xdr:row>84</xdr:row>
      <xdr:rowOff>67676</xdr:rowOff>
    </xdr:to>
    <xdr:sp macro="" textlink="">
      <xdr:nvSpPr>
        <xdr:cNvPr id="220" name="楕円 219"/>
        <xdr:cNvSpPr/>
      </xdr:nvSpPr>
      <xdr:spPr>
        <a:xfrm>
          <a:off x="1397000" y="1436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77853</xdr:rowOff>
    </xdr:from>
    <xdr:ext cx="762000" cy="259045"/>
    <xdr:sp macro="" textlink="">
      <xdr:nvSpPr>
        <xdr:cNvPr id="221" name="テキスト ボックス 220"/>
        <xdr:cNvSpPr txBox="1"/>
      </xdr:nvSpPr>
      <xdr:spPr>
        <a:xfrm>
          <a:off x="1066800" y="141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人事院勧告の準拠により、前年度と同じ数値となった。</a:t>
          </a:r>
          <a:endParaRPr lang="ja-JP" altLang="ja-JP" sz="1400">
            <a:effectLst/>
          </a:endParaRPr>
        </a:p>
        <a:p>
          <a:r>
            <a:rPr kumimoji="1" lang="ja-JP" altLang="ja-JP" sz="1100">
              <a:solidFill>
                <a:schemeClr val="dk1"/>
              </a:solidFill>
              <a:effectLst/>
              <a:latin typeface="+mn-lt"/>
              <a:ea typeface="+mn-ea"/>
              <a:cs typeface="+mn-cs"/>
            </a:rPr>
            <a:t>　類似団体平均値を下回っていることから、給与の適正化に努める。</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87993</xdr:rowOff>
    </xdr:to>
    <xdr:cxnSp macro="">
      <xdr:nvCxnSpPr>
        <xdr:cNvPr id="252" name="直線コネクタ 251"/>
        <xdr:cNvCxnSpPr/>
      </xdr:nvCxnSpPr>
      <xdr:spPr>
        <a:xfrm flipV="1">
          <a:off x="17018000" y="13881100"/>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60070</xdr:rowOff>
    </xdr:from>
    <xdr:ext cx="762000" cy="259045"/>
    <xdr:sp macro="" textlink="">
      <xdr:nvSpPr>
        <xdr:cNvPr id="253" name="給与水準   （国との比較）最小値テキスト"/>
        <xdr:cNvSpPr txBox="1"/>
      </xdr:nvSpPr>
      <xdr:spPr>
        <a:xfrm>
          <a:off x="17106900" y="1549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87993</xdr:rowOff>
    </xdr:from>
    <xdr:to>
      <xdr:col>81</xdr:col>
      <xdr:colOff>133350</xdr:colOff>
      <xdr:row>90</xdr:row>
      <xdr:rowOff>87993</xdr:rowOff>
    </xdr:to>
    <xdr:cxnSp macro="">
      <xdr:nvCxnSpPr>
        <xdr:cNvPr id="254" name="直線コネクタ 253"/>
        <xdr:cNvCxnSpPr/>
      </xdr:nvCxnSpPr>
      <xdr:spPr>
        <a:xfrm>
          <a:off x="16929100" y="1551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97064</xdr:rowOff>
    </xdr:from>
    <xdr:to>
      <xdr:col>81</xdr:col>
      <xdr:colOff>44450</xdr:colOff>
      <xdr:row>81</xdr:row>
      <xdr:rowOff>148771</xdr:rowOff>
    </xdr:to>
    <xdr:cxnSp macro="">
      <xdr:nvCxnSpPr>
        <xdr:cNvPr id="257" name="直線コネクタ 256"/>
        <xdr:cNvCxnSpPr/>
      </xdr:nvCxnSpPr>
      <xdr:spPr>
        <a:xfrm flipV="1">
          <a:off x="16179800" y="13984514"/>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40113</xdr:rowOff>
    </xdr:from>
    <xdr:ext cx="762000" cy="259045"/>
    <xdr:sp macro="" textlink="">
      <xdr:nvSpPr>
        <xdr:cNvPr id="258" name="給与水準   （国との比較）平均値テキスト"/>
        <xdr:cNvSpPr txBox="1"/>
      </xdr:nvSpPr>
      <xdr:spPr>
        <a:xfrm>
          <a:off x="17106900" y="14784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68036</xdr:rowOff>
    </xdr:from>
    <xdr:to>
      <xdr:col>81</xdr:col>
      <xdr:colOff>95250</xdr:colOff>
      <xdr:row>86</xdr:row>
      <xdr:rowOff>169636</xdr:rowOff>
    </xdr:to>
    <xdr:sp macro="" textlink="">
      <xdr:nvSpPr>
        <xdr:cNvPr id="259" name="フローチャート: 判断 258"/>
        <xdr:cNvSpPr/>
      </xdr:nvSpPr>
      <xdr:spPr>
        <a:xfrm>
          <a:off x="169672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148771</xdr:rowOff>
    </xdr:from>
    <xdr:to>
      <xdr:col>77</xdr:col>
      <xdr:colOff>44450</xdr:colOff>
      <xdr:row>82</xdr:row>
      <xdr:rowOff>11793</xdr:rowOff>
    </xdr:to>
    <xdr:cxnSp macro="">
      <xdr:nvCxnSpPr>
        <xdr:cNvPr id="260" name="直線コネクタ 259"/>
        <xdr:cNvCxnSpPr/>
      </xdr:nvCxnSpPr>
      <xdr:spPr>
        <a:xfrm flipV="1">
          <a:off x="15290800" y="1403622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102507</xdr:rowOff>
    </xdr:from>
    <xdr:to>
      <xdr:col>77</xdr:col>
      <xdr:colOff>95250</xdr:colOff>
      <xdr:row>87</xdr:row>
      <xdr:rowOff>32657</xdr:rowOff>
    </xdr:to>
    <xdr:sp macro="" textlink="">
      <xdr:nvSpPr>
        <xdr:cNvPr id="261" name="フローチャート: 判断 260"/>
        <xdr:cNvSpPr/>
      </xdr:nvSpPr>
      <xdr:spPr>
        <a:xfrm>
          <a:off x="16129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17434</xdr:rowOff>
    </xdr:from>
    <xdr:ext cx="736600" cy="259045"/>
    <xdr:sp macro="" textlink="">
      <xdr:nvSpPr>
        <xdr:cNvPr id="262" name="テキスト ボックス 261"/>
        <xdr:cNvSpPr txBox="1"/>
      </xdr:nvSpPr>
      <xdr:spPr>
        <a:xfrm>
          <a:off x="15798800" y="1493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79829</xdr:rowOff>
    </xdr:from>
    <xdr:to>
      <xdr:col>72</xdr:col>
      <xdr:colOff>203200</xdr:colOff>
      <xdr:row>82</xdr:row>
      <xdr:rowOff>11793</xdr:rowOff>
    </xdr:to>
    <xdr:cxnSp macro="">
      <xdr:nvCxnSpPr>
        <xdr:cNvPr id="263" name="直線コネクタ 262"/>
        <xdr:cNvCxnSpPr/>
      </xdr:nvCxnSpPr>
      <xdr:spPr>
        <a:xfrm>
          <a:off x="14401800" y="13967279"/>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4" name="フローチャート: 判断 263"/>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17434</xdr:rowOff>
    </xdr:from>
    <xdr:ext cx="762000" cy="259045"/>
    <xdr:sp macro="" textlink="">
      <xdr:nvSpPr>
        <xdr:cNvPr id="265" name="テキスト ボックス 264"/>
        <xdr:cNvSpPr txBox="1"/>
      </xdr:nvSpPr>
      <xdr:spPr>
        <a:xfrm>
          <a:off x="14909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28121</xdr:rowOff>
    </xdr:from>
    <xdr:to>
      <xdr:col>68</xdr:col>
      <xdr:colOff>152400</xdr:colOff>
      <xdr:row>81</xdr:row>
      <xdr:rowOff>79829</xdr:rowOff>
    </xdr:to>
    <xdr:cxnSp macro="">
      <xdr:nvCxnSpPr>
        <xdr:cNvPr id="266" name="直線コネクタ 265"/>
        <xdr:cNvCxnSpPr/>
      </xdr:nvCxnSpPr>
      <xdr:spPr>
        <a:xfrm>
          <a:off x="13512800" y="1391557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7" name="フローチャート: 判断 266"/>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17434</xdr:rowOff>
    </xdr:from>
    <xdr:ext cx="762000" cy="259045"/>
    <xdr:sp macro="" textlink="">
      <xdr:nvSpPr>
        <xdr:cNvPr id="268" name="テキスト ボックス 267"/>
        <xdr:cNvSpPr txBox="1"/>
      </xdr:nvSpPr>
      <xdr:spPr>
        <a:xfrm>
          <a:off x="14020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69" name="フローチャート: 判断 268"/>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85470</xdr:rowOff>
    </xdr:from>
    <xdr:ext cx="762000" cy="259045"/>
    <xdr:sp macro="" textlink="">
      <xdr:nvSpPr>
        <xdr:cNvPr id="270" name="テキスト ボックス 269"/>
        <xdr:cNvSpPr txBox="1"/>
      </xdr:nvSpPr>
      <xdr:spPr>
        <a:xfrm>
          <a:off x="13131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46264</xdr:rowOff>
    </xdr:from>
    <xdr:to>
      <xdr:col>81</xdr:col>
      <xdr:colOff>95250</xdr:colOff>
      <xdr:row>81</xdr:row>
      <xdr:rowOff>147864</xdr:rowOff>
    </xdr:to>
    <xdr:sp macro="" textlink="">
      <xdr:nvSpPr>
        <xdr:cNvPr id="276" name="楕円 275"/>
        <xdr:cNvSpPr/>
      </xdr:nvSpPr>
      <xdr:spPr>
        <a:xfrm>
          <a:off x="16967200" y="1393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138991</xdr:rowOff>
    </xdr:from>
    <xdr:ext cx="762000" cy="259045"/>
    <xdr:sp macro="" textlink="">
      <xdr:nvSpPr>
        <xdr:cNvPr id="277" name="給与水準   （国との比較）該当値テキスト"/>
        <xdr:cNvSpPr txBox="1"/>
      </xdr:nvSpPr>
      <xdr:spPr>
        <a:xfrm>
          <a:off x="17106900" y="13854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97971</xdr:rowOff>
    </xdr:from>
    <xdr:to>
      <xdr:col>77</xdr:col>
      <xdr:colOff>95250</xdr:colOff>
      <xdr:row>82</xdr:row>
      <xdr:rowOff>28121</xdr:rowOff>
    </xdr:to>
    <xdr:sp macro="" textlink="">
      <xdr:nvSpPr>
        <xdr:cNvPr id="278" name="楕円 277"/>
        <xdr:cNvSpPr/>
      </xdr:nvSpPr>
      <xdr:spPr>
        <a:xfrm>
          <a:off x="16129000" y="1398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38298</xdr:rowOff>
    </xdr:from>
    <xdr:ext cx="736600" cy="259045"/>
    <xdr:sp macro="" textlink="">
      <xdr:nvSpPr>
        <xdr:cNvPr id="279" name="テキスト ボックス 278"/>
        <xdr:cNvSpPr txBox="1"/>
      </xdr:nvSpPr>
      <xdr:spPr>
        <a:xfrm>
          <a:off x="15798800" y="13754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132443</xdr:rowOff>
    </xdr:from>
    <xdr:to>
      <xdr:col>73</xdr:col>
      <xdr:colOff>44450</xdr:colOff>
      <xdr:row>82</xdr:row>
      <xdr:rowOff>62593</xdr:rowOff>
    </xdr:to>
    <xdr:sp macro="" textlink="">
      <xdr:nvSpPr>
        <xdr:cNvPr id="280" name="楕円 279"/>
        <xdr:cNvSpPr/>
      </xdr:nvSpPr>
      <xdr:spPr>
        <a:xfrm>
          <a:off x="15240000" y="1401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72770</xdr:rowOff>
    </xdr:from>
    <xdr:ext cx="762000" cy="259045"/>
    <xdr:sp macro="" textlink="">
      <xdr:nvSpPr>
        <xdr:cNvPr id="281" name="テキスト ボックス 280"/>
        <xdr:cNvSpPr txBox="1"/>
      </xdr:nvSpPr>
      <xdr:spPr>
        <a:xfrm>
          <a:off x="14909800" y="13788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29029</xdr:rowOff>
    </xdr:from>
    <xdr:to>
      <xdr:col>68</xdr:col>
      <xdr:colOff>203200</xdr:colOff>
      <xdr:row>81</xdr:row>
      <xdr:rowOff>130629</xdr:rowOff>
    </xdr:to>
    <xdr:sp macro="" textlink="">
      <xdr:nvSpPr>
        <xdr:cNvPr id="282" name="楕円 281"/>
        <xdr:cNvSpPr/>
      </xdr:nvSpPr>
      <xdr:spPr>
        <a:xfrm>
          <a:off x="14351000" y="1391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140806</xdr:rowOff>
    </xdr:from>
    <xdr:ext cx="762000" cy="259045"/>
    <xdr:sp macro="" textlink="">
      <xdr:nvSpPr>
        <xdr:cNvPr id="283" name="テキスト ボックス 282"/>
        <xdr:cNvSpPr txBox="1"/>
      </xdr:nvSpPr>
      <xdr:spPr>
        <a:xfrm>
          <a:off x="14020800" y="13685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148771</xdr:rowOff>
    </xdr:from>
    <xdr:to>
      <xdr:col>64</xdr:col>
      <xdr:colOff>152400</xdr:colOff>
      <xdr:row>81</xdr:row>
      <xdr:rowOff>78921</xdr:rowOff>
    </xdr:to>
    <xdr:sp macro="" textlink="">
      <xdr:nvSpPr>
        <xdr:cNvPr id="284" name="楕円 283"/>
        <xdr:cNvSpPr/>
      </xdr:nvSpPr>
      <xdr:spPr>
        <a:xfrm>
          <a:off x="13462000" y="1386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89098</xdr:rowOff>
    </xdr:from>
    <xdr:ext cx="762000" cy="259045"/>
    <xdr:sp macro="" textlink="">
      <xdr:nvSpPr>
        <xdr:cNvPr id="285" name="テキスト ボックス 284"/>
        <xdr:cNvSpPr txBox="1"/>
      </xdr:nvSpPr>
      <xdr:spPr>
        <a:xfrm>
          <a:off x="13131800" y="13633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業務のアウトソーシング化や、退職者の一部不補充などに努めており、類似団体平均を下回る水準になっている。</a:t>
          </a:r>
          <a:endParaRPr lang="ja-JP" altLang="ja-JP" sz="1400">
            <a:effectLst/>
          </a:endParaRPr>
        </a:p>
        <a:p>
          <a:r>
            <a:rPr kumimoji="1" lang="ja-JP" altLang="ja-JP" sz="1100">
              <a:solidFill>
                <a:schemeClr val="dk1"/>
              </a:solidFill>
              <a:effectLst/>
              <a:latin typeface="+mn-lt"/>
              <a:ea typeface="+mn-ea"/>
              <a:cs typeface="+mn-cs"/>
            </a:rPr>
            <a:t>　今後も事務事業の見直しを行いながら、公共サービスの低下を招くことのないよう、適正な定員管理に努める。</a:t>
          </a:r>
          <a:endParaRPr lang="ja-JP" altLang="ja-JP" sz="1400">
            <a:effectLst/>
          </a:endParaRPr>
        </a:p>
        <a:p>
          <a:r>
            <a:rPr kumimoji="1" lang="ja-JP" altLang="ja-JP" sz="1100">
              <a:solidFill>
                <a:schemeClr val="dk1"/>
              </a:solidFill>
              <a:effectLst/>
              <a:latin typeface="+mn-lt"/>
              <a:ea typeface="+mn-ea"/>
              <a:cs typeface="+mn-cs"/>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18415</xdr:rowOff>
    </xdr:from>
    <xdr:to>
      <xdr:col>81</xdr:col>
      <xdr:colOff>44450</xdr:colOff>
      <xdr:row>66</xdr:row>
      <xdr:rowOff>156951</xdr:rowOff>
    </xdr:to>
    <xdr:cxnSp macro="">
      <xdr:nvCxnSpPr>
        <xdr:cNvPr id="315" name="直線コネクタ 314"/>
        <xdr:cNvCxnSpPr/>
      </xdr:nvCxnSpPr>
      <xdr:spPr>
        <a:xfrm flipV="1">
          <a:off x="17018000" y="9962515"/>
          <a:ext cx="0" cy="15101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129028</xdr:rowOff>
    </xdr:from>
    <xdr:ext cx="762000" cy="259045"/>
    <xdr:sp macro="" textlink="">
      <xdr:nvSpPr>
        <xdr:cNvPr id="316" name="定員管理の状況最小値テキスト"/>
        <xdr:cNvSpPr txBox="1"/>
      </xdr:nvSpPr>
      <xdr:spPr>
        <a:xfrm>
          <a:off x="17106900" y="11444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156951</xdr:rowOff>
    </xdr:from>
    <xdr:to>
      <xdr:col>81</xdr:col>
      <xdr:colOff>133350</xdr:colOff>
      <xdr:row>66</xdr:row>
      <xdr:rowOff>156951</xdr:rowOff>
    </xdr:to>
    <xdr:cxnSp macro="">
      <xdr:nvCxnSpPr>
        <xdr:cNvPr id="317" name="直線コネクタ 316"/>
        <xdr:cNvCxnSpPr/>
      </xdr:nvCxnSpPr>
      <xdr:spPr>
        <a:xfrm>
          <a:off x="16929100" y="1147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104792</xdr:rowOff>
    </xdr:from>
    <xdr:ext cx="762000" cy="259045"/>
    <xdr:sp macro="" textlink="">
      <xdr:nvSpPr>
        <xdr:cNvPr id="318" name="定員管理の状況最大値テキスト"/>
        <xdr:cNvSpPr txBox="1"/>
      </xdr:nvSpPr>
      <xdr:spPr>
        <a:xfrm>
          <a:off x="17106900" y="9705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18415</xdr:rowOff>
    </xdr:from>
    <xdr:to>
      <xdr:col>81</xdr:col>
      <xdr:colOff>133350</xdr:colOff>
      <xdr:row>58</xdr:row>
      <xdr:rowOff>18415</xdr:rowOff>
    </xdr:to>
    <xdr:cxnSp macro="">
      <xdr:nvCxnSpPr>
        <xdr:cNvPr id="319" name="直線コネクタ 318"/>
        <xdr:cNvCxnSpPr/>
      </xdr:nvCxnSpPr>
      <xdr:spPr>
        <a:xfrm>
          <a:off x="16929100" y="9962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105833</xdr:rowOff>
    </xdr:from>
    <xdr:to>
      <xdr:col>81</xdr:col>
      <xdr:colOff>44450</xdr:colOff>
      <xdr:row>60</xdr:row>
      <xdr:rowOff>127953</xdr:rowOff>
    </xdr:to>
    <xdr:cxnSp macro="">
      <xdr:nvCxnSpPr>
        <xdr:cNvPr id="320" name="直線コネクタ 319"/>
        <xdr:cNvCxnSpPr/>
      </xdr:nvCxnSpPr>
      <xdr:spPr>
        <a:xfrm>
          <a:off x="16179800" y="10392833"/>
          <a:ext cx="838200" cy="2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73359</xdr:rowOff>
    </xdr:from>
    <xdr:ext cx="762000" cy="259045"/>
    <xdr:sp macro="" textlink="">
      <xdr:nvSpPr>
        <xdr:cNvPr id="321" name="定員管理の状況平均値テキスト"/>
        <xdr:cNvSpPr txBox="1"/>
      </xdr:nvSpPr>
      <xdr:spPr>
        <a:xfrm>
          <a:off x="17106900" y="10360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101282</xdr:rowOff>
    </xdr:from>
    <xdr:to>
      <xdr:col>81</xdr:col>
      <xdr:colOff>95250</xdr:colOff>
      <xdr:row>61</xdr:row>
      <xdr:rowOff>31432</xdr:rowOff>
    </xdr:to>
    <xdr:sp macro="" textlink="">
      <xdr:nvSpPr>
        <xdr:cNvPr id="322" name="フローチャート: 判断 321"/>
        <xdr:cNvSpPr/>
      </xdr:nvSpPr>
      <xdr:spPr>
        <a:xfrm>
          <a:off x="169672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105833</xdr:rowOff>
    </xdr:from>
    <xdr:to>
      <xdr:col>77</xdr:col>
      <xdr:colOff>44450</xdr:colOff>
      <xdr:row>60</xdr:row>
      <xdr:rowOff>115888</xdr:rowOff>
    </xdr:to>
    <xdr:cxnSp macro="">
      <xdr:nvCxnSpPr>
        <xdr:cNvPr id="323" name="直線コネクタ 322"/>
        <xdr:cNvCxnSpPr/>
      </xdr:nvCxnSpPr>
      <xdr:spPr>
        <a:xfrm flipV="1">
          <a:off x="15290800" y="10392833"/>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95250</xdr:rowOff>
    </xdr:from>
    <xdr:to>
      <xdr:col>77</xdr:col>
      <xdr:colOff>95250</xdr:colOff>
      <xdr:row>61</xdr:row>
      <xdr:rowOff>25400</xdr:rowOff>
    </xdr:to>
    <xdr:sp macro="" textlink="">
      <xdr:nvSpPr>
        <xdr:cNvPr id="324" name="フローチャート: 判断 323"/>
        <xdr:cNvSpPr/>
      </xdr:nvSpPr>
      <xdr:spPr>
        <a:xfrm>
          <a:off x="16129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10177</xdr:rowOff>
    </xdr:from>
    <xdr:ext cx="736600" cy="259045"/>
    <xdr:sp macro="" textlink="">
      <xdr:nvSpPr>
        <xdr:cNvPr id="325" name="テキスト ボックス 324"/>
        <xdr:cNvSpPr txBox="1"/>
      </xdr:nvSpPr>
      <xdr:spPr>
        <a:xfrm>
          <a:off x="15798800" y="1046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115888</xdr:rowOff>
    </xdr:from>
    <xdr:to>
      <xdr:col>72</xdr:col>
      <xdr:colOff>203200</xdr:colOff>
      <xdr:row>60</xdr:row>
      <xdr:rowOff>140018</xdr:rowOff>
    </xdr:to>
    <xdr:cxnSp macro="">
      <xdr:nvCxnSpPr>
        <xdr:cNvPr id="326" name="直線コネクタ 325"/>
        <xdr:cNvCxnSpPr/>
      </xdr:nvCxnSpPr>
      <xdr:spPr>
        <a:xfrm flipV="1">
          <a:off x="14401800" y="1040288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103294</xdr:rowOff>
    </xdr:from>
    <xdr:to>
      <xdr:col>73</xdr:col>
      <xdr:colOff>44450</xdr:colOff>
      <xdr:row>61</xdr:row>
      <xdr:rowOff>33444</xdr:rowOff>
    </xdr:to>
    <xdr:sp macro="" textlink="">
      <xdr:nvSpPr>
        <xdr:cNvPr id="327" name="フローチャート: 判断 326"/>
        <xdr:cNvSpPr/>
      </xdr:nvSpPr>
      <xdr:spPr>
        <a:xfrm>
          <a:off x="15240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18221</xdr:rowOff>
    </xdr:from>
    <xdr:ext cx="762000" cy="259045"/>
    <xdr:sp macro="" textlink="">
      <xdr:nvSpPr>
        <xdr:cNvPr id="328" name="テキスト ボックス 327"/>
        <xdr:cNvSpPr txBox="1"/>
      </xdr:nvSpPr>
      <xdr:spPr>
        <a:xfrm>
          <a:off x="14909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135996</xdr:rowOff>
    </xdr:from>
    <xdr:to>
      <xdr:col>68</xdr:col>
      <xdr:colOff>152400</xdr:colOff>
      <xdr:row>60</xdr:row>
      <xdr:rowOff>140018</xdr:rowOff>
    </xdr:to>
    <xdr:cxnSp macro="">
      <xdr:nvCxnSpPr>
        <xdr:cNvPr id="329" name="直線コネクタ 328"/>
        <xdr:cNvCxnSpPr/>
      </xdr:nvCxnSpPr>
      <xdr:spPr>
        <a:xfrm>
          <a:off x="13512800" y="10422996"/>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79163</xdr:rowOff>
    </xdr:from>
    <xdr:to>
      <xdr:col>68</xdr:col>
      <xdr:colOff>203200</xdr:colOff>
      <xdr:row>61</xdr:row>
      <xdr:rowOff>9313</xdr:rowOff>
    </xdr:to>
    <xdr:sp macro="" textlink="">
      <xdr:nvSpPr>
        <xdr:cNvPr id="330" name="フローチャート: 判断 329"/>
        <xdr:cNvSpPr/>
      </xdr:nvSpPr>
      <xdr:spPr>
        <a:xfrm>
          <a:off x="14351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19490</xdr:rowOff>
    </xdr:from>
    <xdr:ext cx="762000" cy="259045"/>
    <xdr:sp macro="" textlink="">
      <xdr:nvSpPr>
        <xdr:cNvPr id="331" name="テキスト ボックス 330"/>
        <xdr:cNvSpPr txBox="1"/>
      </xdr:nvSpPr>
      <xdr:spPr>
        <a:xfrm>
          <a:off x="14020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110807</xdr:rowOff>
    </xdr:from>
    <xdr:to>
      <xdr:col>64</xdr:col>
      <xdr:colOff>152400</xdr:colOff>
      <xdr:row>62</xdr:row>
      <xdr:rowOff>40957</xdr:rowOff>
    </xdr:to>
    <xdr:sp macro="" textlink="">
      <xdr:nvSpPr>
        <xdr:cNvPr id="332" name="フローチャート: 判断 331"/>
        <xdr:cNvSpPr/>
      </xdr:nvSpPr>
      <xdr:spPr>
        <a:xfrm>
          <a:off x="13462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25734</xdr:rowOff>
    </xdr:from>
    <xdr:ext cx="762000" cy="259045"/>
    <xdr:sp macro="" textlink="">
      <xdr:nvSpPr>
        <xdr:cNvPr id="333" name="テキスト ボックス 332"/>
        <xdr:cNvSpPr txBox="1"/>
      </xdr:nvSpPr>
      <xdr:spPr>
        <a:xfrm>
          <a:off x="13131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77153</xdr:rowOff>
    </xdr:from>
    <xdr:to>
      <xdr:col>81</xdr:col>
      <xdr:colOff>95250</xdr:colOff>
      <xdr:row>61</xdr:row>
      <xdr:rowOff>7303</xdr:rowOff>
    </xdr:to>
    <xdr:sp macro="" textlink="">
      <xdr:nvSpPr>
        <xdr:cNvPr id="339" name="楕円 338"/>
        <xdr:cNvSpPr/>
      </xdr:nvSpPr>
      <xdr:spPr>
        <a:xfrm>
          <a:off x="16967200" y="1036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93680</xdr:rowOff>
    </xdr:from>
    <xdr:ext cx="762000" cy="259045"/>
    <xdr:sp macro="" textlink="">
      <xdr:nvSpPr>
        <xdr:cNvPr id="340" name="定員管理の状況該当値テキスト"/>
        <xdr:cNvSpPr txBox="1"/>
      </xdr:nvSpPr>
      <xdr:spPr>
        <a:xfrm>
          <a:off x="17106900" y="10209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55033</xdr:rowOff>
    </xdr:from>
    <xdr:to>
      <xdr:col>77</xdr:col>
      <xdr:colOff>95250</xdr:colOff>
      <xdr:row>60</xdr:row>
      <xdr:rowOff>156633</xdr:rowOff>
    </xdr:to>
    <xdr:sp macro="" textlink="">
      <xdr:nvSpPr>
        <xdr:cNvPr id="341" name="楕円 340"/>
        <xdr:cNvSpPr/>
      </xdr:nvSpPr>
      <xdr:spPr>
        <a:xfrm>
          <a:off x="161290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166810</xdr:rowOff>
    </xdr:from>
    <xdr:ext cx="736600" cy="259045"/>
    <xdr:sp macro="" textlink="">
      <xdr:nvSpPr>
        <xdr:cNvPr id="342" name="テキスト ボックス 341"/>
        <xdr:cNvSpPr txBox="1"/>
      </xdr:nvSpPr>
      <xdr:spPr>
        <a:xfrm>
          <a:off x="15798800" y="1011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65088</xdr:rowOff>
    </xdr:from>
    <xdr:to>
      <xdr:col>73</xdr:col>
      <xdr:colOff>44450</xdr:colOff>
      <xdr:row>60</xdr:row>
      <xdr:rowOff>166688</xdr:rowOff>
    </xdr:to>
    <xdr:sp macro="" textlink="">
      <xdr:nvSpPr>
        <xdr:cNvPr id="343" name="楕円 342"/>
        <xdr:cNvSpPr/>
      </xdr:nvSpPr>
      <xdr:spPr>
        <a:xfrm>
          <a:off x="15240000" y="1035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5415</xdr:rowOff>
    </xdr:from>
    <xdr:ext cx="762000" cy="259045"/>
    <xdr:sp macro="" textlink="">
      <xdr:nvSpPr>
        <xdr:cNvPr id="344" name="テキスト ボックス 343"/>
        <xdr:cNvSpPr txBox="1"/>
      </xdr:nvSpPr>
      <xdr:spPr>
        <a:xfrm>
          <a:off x="14909800" y="1012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89218</xdr:rowOff>
    </xdr:from>
    <xdr:to>
      <xdr:col>68</xdr:col>
      <xdr:colOff>203200</xdr:colOff>
      <xdr:row>61</xdr:row>
      <xdr:rowOff>19368</xdr:rowOff>
    </xdr:to>
    <xdr:sp macro="" textlink="">
      <xdr:nvSpPr>
        <xdr:cNvPr id="345" name="楕円 344"/>
        <xdr:cNvSpPr/>
      </xdr:nvSpPr>
      <xdr:spPr>
        <a:xfrm>
          <a:off x="14351000" y="1037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4145</xdr:rowOff>
    </xdr:from>
    <xdr:ext cx="762000" cy="259045"/>
    <xdr:sp macro="" textlink="">
      <xdr:nvSpPr>
        <xdr:cNvPr id="346" name="テキスト ボックス 345"/>
        <xdr:cNvSpPr txBox="1"/>
      </xdr:nvSpPr>
      <xdr:spPr>
        <a:xfrm>
          <a:off x="14020800" y="10462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85196</xdr:rowOff>
    </xdr:from>
    <xdr:to>
      <xdr:col>64</xdr:col>
      <xdr:colOff>152400</xdr:colOff>
      <xdr:row>61</xdr:row>
      <xdr:rowOff>15346</xdr:rowOff>
    </xdr:to>
    <xdr:sp macro="" textlink="">
      <xdr:nvSpPr>
        <xdr:cNvPr id="347" name="楕円 346"/>
        <xdr:cNvSpPr/>
      </xdr:nvSpPr>
      <xdr:spPr>
        <a:xfrm>
          <a:off x="13462000" y="1037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25523</xdr:rowOff>
    </xdr:from>
    <xdr:ext cx="762000" cy="259045"/>
    <xdr:sp macro="" textlink="">
      <xdr:nvSpPr>
        <xdr:cNvPr id="348" name="テキスト ボックス 347"/>
        <xdr:cNvSpPr txBox="1"/>
      </xdr:nvSpPr>
      <xdr:spPr>
        <a:xfrm>
          <a:off x="13131800" y="10141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税収等の増加傾向による影響や、</a:t>
          </a:r>
          <a:r>
            <a:rPr kumimoji="1" lang="ja-JP" altLang="en-US" sz="1100">
              <a:solidFill>
                <a:schemeClr val="dk1"/>
              </a:solidFill>
              <a:effectLst/>
              <a:latin typeface="+mn-lt"/>
              <a:ea typeface="+mn-ea"/>
              <a:cs typeface="+mn-cs"/>
            </a:rPr>
            <a:t>城南土地区画整理</a:t>
          </a:r>
          <a:r>
            <a:rPr kumimoji="1" lang="ja-JP" altLang="ja-JP" sz="1100">
              <a:solidFill>
                <a:schemeClr val="dk1"/>
              </a:solidFill>
              <a:effectLst/>
              <a:latin typeface="+mn-lt"/>
              <a:ea typeface="+mn-ea"/>
              <a:cs typeface="+mn-cs"/>
            </a:rPr>
            <a:t>や</a:t>
          </a:r>
          <a:r>
            <a:rPr kumimoji="1" lang="ja-JP" altLang="en-US" sz="1100">
              <a:solidFill>
                <a:schemeClr val="dk1"/>
              </a:solidFill>
              <a:effectLst/>
              <a:latin typeface="+mn-lt"/>
              <a:ea typeface="+mn-ea"/>
              <a:cs typeface="+mn-cs"/>
            </a:rPr>
            <a:t>高橋土地区画整理地内道路等</a:t>
          </a:r>
          <a:r>
            <a:rPr kumimoji="1" lang="ja-JP" altLang="ja-JP" sz="1100">
              <a:solidFill>
                <a:schemeClr val="dk1"/>
              </a:solidFill>
              <a:effectLst/>
              <a:latin typeface="+mn-lt"/>
              <a:ea typeface="+mn-ea"/>
              <a:cs typeface="+mn-cs"/>
            </a:rPr>
            <a:t>に係る地方債の償還が平成２</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年度をもって完了したことなどにより対前年比</a:t>
          </a:r>
          <a:r>
            <a:rPr kumimoji="1" lang="ja-JP" altLang="en-US" sz="1100">
              <a:solidFill>
                <a:schemeClr val="dk1"/>
              </a:solidFill>
              <a:effectLst/>
              <a:latin typeface="+mn-lt"/>
              <a:ea typeface="+mn-ea"/>
              <a:cs typeface="+mn-cs"/>
            </a:rPr>
            <a:t>１．０</a:t>
          </a:r>
          <a:r>
            <a:rPr kumimoji="1" lang="ja-JP" altLang="ja-JP" sz="1100">
              <a:solidFill>
                <a:schemeClr val="dk1"/>
              </a:solidFill>
              <a:effectLst/>
              <a:latin typeface="+mn-lt"/>
              <a:ea typeface="+mn-ea"/>
              <a:cs typeface="+mn-cs"/>
            </a:rPr>
            <a:t>ポイント改善した。</a:t>
          </a:r>
          <a:endParaRPr lang="ja-JP" altLang="ja-JP" sz="1400">
            <a:effectLst/>
          </a:endParaRPr>
        </a:p>
        <a:p>
          <a:r>
            <a:rPr kumimoji="1" lang="ja-JP" altLang="ja-JP" sz="1100">
              <a:solidFill>
                <a:schemeClr val="dk1"/>
              </a:solidFill>
              <a:effectLst/>
              <a:latin typeface="+mn-lt"/>
              <a:ea typeface="+mn-ea"/>
              <a:cs typeface="+mn-cs"/>
            </a:rPr>
            <a:t>　 依然として、類似団体の平均を上回る水準となっていることから、今後もプライマリーバランスを意識した市債の発行をすることで地方債残高の減少に努め、改善を図る。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74168</xdr:rowOff>
    </xdr:from>
    <xdr:to>
      <xdr:col>81</xdr:col>
      <xdr:colOff>44450</xdr:colOff>
      <xdr:row>44</xdr:row>
      <xdr:rowOff>15494</xdr:rowOff>
    </xdr:to>
    <xdr:cxnSp macro="">
      <xdr:nvCxnSpPr>
        <xdr:cNvPr id="374" name="直線コネクタ 373"/>
        <xdr:cNvCxnSpPr/>
      </xdr:nvCxnSpPr>
      <xdr:spPr>
        <a:xfrm flipV="1">
          <a:off x="17018000" y="6589268"/>
          <a:ext cx="0" cy="9700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159021</xdr:rowOff>
    </xdr:from>
    <xdr:ext cx="762000" cy="259045"/>
    <xdr:sp macro="" textlink="">
      <xdr:nvSpPr>
        <xdr:cNvPr id="375" name="公債費負担の状況最小値テキスト"/>
        <xdr:cNvSpPr txBox="1"/>
      </xdr:nvSpPr>
      <xdr:spPr>
        <a:xfrm>
          <a:off x="17106900" y="753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15494</xdr:rowOff>
    </xdr:from>
    <xdr:to>
      <xdr:col>81</xdr:col>
      <xdr:colOff>133350</xdr:colOff>
      <xdr:row>44</xdr:row>
      <xdr:rowOff>15494</xdr:rowOff>
    </xdr:to>
    <xdr:cxnSp macro="">
      <xdr:nvCxnSpPr>
        <xdr:cNvPr id="376" name="直線コネクタ 375"/>
        <xdr:cNvCxnSpPr/>
      </xdr:nvCxnSpPr>
      <xdr:spPr>
        <a:xfrm>
          <a:off x="16929100" y="755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160545</xdr:rowOff>
    </xdr:from>
    <xdr:ext cx="762000" cy="259045"/>
    <xdr:sp macro="" textlink="">
      <xdr:nvSpPr>
        <xdr:cNvPr id="377" name="公債費負担の状況最大値テキスト"/>
        <xdr:cNvSpPr txBox="1"/>
      </xdr:nvSpPr>
      <xdr:spPr>
        <a:xfrm>
          <a:off x="17106900" y="633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74168</xdr:rowOff>
    </xdr:from>
    <xdr:to>
      <xdr:col>81</xdr:col>
      <xdr:colOff>133350</xdr:colOff>
      <xdr:row>38</xdr:row>
      <xdr:rowOff>74168</xdr:rowOff>
    </xdr:to>
    <xdr:cxnSp macro="">
      <xdr:nvCxnSpPr>
        <xdr:cNvPr id="378" name="直線コネクタ 377"/>
        <xdr:cNvCxnSpPr/>
      </xdr:nvCxnSpPr>
      <xdr:spPr>
        <a:xfrm>
          <a:off x="16929100" y="6589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105156</xdr:rowOff>
    </xdr:from>
    <xdr:to>
      <xdr:col>81</xdr:col>
      <xdr:colOff>44450</xdr:colOff>
      <xdr:row>41</xdr:row>
      <xdr:rowOff>153416</xdr:rowOff>
    </xdr:to>
    <xdr:cxnSp macro="">
      <xdr:nvCxnSpPr>
        <xdr:cNvPr id="379" name="直線コネクタ 378"/>
        <xdr:cNvCxnSpPr/>
      </xdr:nvCxnSpPr>
      <xdr:spPr>
        <a:xfrm flipV="1">
          <a:off x="16179800" y="7134606"/>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160291</xdr:rowOff>
    </xdr:from>
    <xdr:ext cx="762000" cy="259045"/>
    <xdr:sp macro="" textlink="">
      <xdr:nvSpPr>
        <xdr:cNvPr id="380" name="公債費負担の状況平均値テキスト"/>
        <xdr:cNvSpPr txBox="1"/>
      </xdr:nvSpPr>
      <xdr:spPr>
        <a:xfrm>
          <a:off x="17106900" y="6846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143764</xdr:rowOff>
    </xdr:from>
    <xdr:to>
      <xdr:col>81</xdr:col>
      <xdr:colOff>95250</xdr:colOff>
      <xdr:row>41</xdr:row>
      <xdr:rowOff>73914</xdr:rowOff>
    </xdr:to>
    <xdr:sp macro="" textlink="">
      <xdr:nvSpPr>
        <xdr:cNvPr id="381" name="フローチャート: 判断 380"/>
        <xdr:cNvSpPr/>
      </xdr:nvSpPr>
      <xdr:spPr>
        <a:xfrm>
          <a:off x="169672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153416</xdr:rowOff>
    </xdr:from>
    <xdr:to>
      <xdr:col>77</xdr:col>
      <xdr:colOff>44450</xdr:colOff>
      <xdr:row>41</xdr:row>
      <xdr:rowOff>167894</xdr:rowOff>
    </xdr:to>
    <xdr:cxnSp macro="">
      <xdr:nvCxnSpPr>
        <xdr:cNvPr id="382" name="直線コネクタ 381"/>
        <xdr:cNvCxnSpPr/>
      </xdr:nvCxnSpPr>
      <xdr:spPr>
        <a:xfrm flipV="1">
          <a:off x="15290800" y="718286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3" name="フローチャート: 判断 382"/>
        <xdr:cNvSpPr/>
      </xdr:nvSpPr>
      <xdr:spPr>
        <a:xfrm>
          <a:off x="16129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93743</xdr:rowOff>
    </xdr:from>
    <xdr:ext cx="736600" cy="259045"/>
    <xdr:sp macro="" textlink="">
      <xdr:nvSpPr>
        <xdr:cNvPr id="384" name="テキスト ボックス 383"/>
        <xdr:cNvSpPr txBox="1"/>
      </xdr:nvSpPr>
      <xdr:spPr>
        <a:xfrm>
          <a:off x="15798800" y="6780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167894</xdr:rowOff>
    </xdr:from>
    <xdr:to>
      <xdr:col>72</xdr:col>
      <xdr:colOff>203200</xdr:colOff>
      <xdr:row>42</xdr:row>
      <xdr:rowOff>54356</xdr:rowOff>
    </xdr:to>
    <xdr:cxnSp macro="">
      <xdr:nvCxnSpPr>
        <xdr:cNvPr id="385" name="直線コネクタ 384"/>
        <xdr:cNvCxnSpPr/>
      </xdr:nvCxnSpPr>
      <xdr:spPr>
        <a:xfrm flipV="1">
          <a:off x="14401800" y="719734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167894</xdr:rowOff>
    </xdr:from>
    <xdr:to>
      <xdr:col>73</xdr:col>
      <xdr:colOff>44450</xdr:colOff>
      <xdr:row>41</xdr:row>
      <xdr:rowOff>98044</xdr:rowOff>
    </xdr:to>
    <xdr:sp macro="" textlink="">
      <xdr:nvSpPr>
        <xdr:cNvPr id="386" name="フローチャート: 判断 385"/>
        <xdr:cNvSpPr/>
      </xdr:nvSpPr>
      <xdr:spPr>
        <a:xfrm>
          <a:off x="15240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108221</xdr:rowOff>
    </xdr:from>
    <xdr:ext cx="762000" cy="259045"/>
    <xdr:sp macro="" textlink="">
      <xdr:nvSpPr>
        <xdr:cNvPr id="387" name="テキスト ボックス 386"/>
        <xdr:cNvSpPr txBox="1"/>
      </xdr:nvSpPr>
      <xdr:spPr>
        <a:xfrm>
          <a:off x="14909800" y="679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54356</xdr:rowOff>
    </xdr:from>
    <xdr:to>
      <xdr:col>68</xdr:col>
      <xdr:colOff>152400</xdr:colOff>
      <xdr:row>42</xdr:row>
      <xdr:rowOff>107442</xdr:rowOff>
    </xdr:to>
    <xdr:cxnSp macro="">
      <xdr:nvCxnSpPr>
        <xdr:cNvPr id="388" name="直線コネクタ 387"/>
        <xdr:cNvCxnSpPr/>
      </xdr:nvCxnSpPr>
      <xdr:spPr>
        <a:xfrm flipV="1">
          <a:off x="13512800" y="7255256"/>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1270</xdr:rowOff>
    </xdr:from>
    <xdr:to>
      <xdr:col>68</xdr:col>
      <xdr:colOff>203200</xdr:colOff>
      <xdr:row>41</xdr:row>
      <xdr:rowOff>102870</xdr:rowOff>
    </xdr:to>
    <xdr:sp macro="" textlink="">
      <xdr:nvSpPr>
        <xdr:cNvPr id="389" name="フローチャート: 判断 388"/>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113047</xdr:rowOff>
    </xdr:from>
    <xdr:ext cx="762000" cy="259045"/>
    <xdr:sp macro="" textlink="">
      <xdr:nvSpPr>
        <xdr:cNvPr id="390" name="テキスト ボックス 389"/>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88138</xdr:rowOff>
    </xdr:from>
    <xdr:to>
      <xdr:col>64</xdr:col>
      <xdr:colOff>152400</xdr:colOff>
      <xdr:row>42</xdr:row>
      <xdr:rowOff>18288</xdr:rowOff>
    </xdr:to>
    <xdr:sp macro="" textlink="">
      <xdr:nvSpPr>
        <xdr:cNvPr id="391" name="フローチャート: 判断 390"/>
        <xdr:cNvSpPr/>
      </xdr:nvSpPr>
      <xdr:spPr>
        <a:xfrm>
          <a:off x="13462000" y="711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28465</xdr:rowOff>
    </xdr:from>
    <xdr:ext cx="762000" cy="259045"/>
    <xdr:sp macro="" textlink="">
      <xdr:nvSpPr>
        <xdr:cNvPr id="392" name="テキスト ボックス 391"/>
        <xdr:cNvSpPr txBox="1"/>
      </xdr:nvSpPr>
      <xdr:spPr>
        <a:xfrm>
          <a:off x="13131800" y="688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54356</xdr:rowOff>
    </xdr:from>
    <xdr:to>
      <xdr:col>81</xdr:col>
      <xdr:colOff>95250</xdr:colOff>
      <xdr:row>41</xdr:row>
      <xdr:rowOff>155956</xdr:rowOff>
    </xdr:to>
    <xdr:sp macro="" textlink="">
      <xdr:nvSpPr>
        <xdr:cNvPr id="398" name="楕円 397"/>
        <xdr:cNvSpPr/>
      </xdr:nvSpPr>
      <xdr:spPr>
        <a:xfrm>
          <a:off x="16967200" y="708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26433</xdr:rowOff>
    </xdr:from>
    <xdr:ext cx="762000" cy="259045"/>
    <xdr:sp macro="" textlink="">
      <xdr:nvSpPr>
        <xdr:cNvPr id="399" name="公債費負担の状況該当値テキスト"/>
        <xdr:cNvSpPr txBox="1"/>
      </xdr:nvSpPr>
      <xdr:spPr>
        <a:xfrm>
          <a:off x="17106900" y="705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102616</xdr:rowOff>
    </xdr:from>
    <xdr:to>
      <xdr:col>77</xdr:col>
      <xdr:colOff>95250</xdr:colOff>
      <xdr:row>42</xdr:row>
      <xdr:rowOff>32766</xdr:rowOff>
    </xdr:to>
    <xdr:sp macro="" textlink="">
      <xdr:nvSpPr>
        <xdr:cNvPr id="400" name="楕円 399"/>
        <xdr:cNvSpPr/>
      </xdr:nvSpPr>
      <xdr:spPr>
        <a:xfrm>
          <a:off x="16129000" y="713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17543</xdr:rowOff>
    </xdr:from>
    <xdr:ext cx="736600" cy="259045"/>
    <xdr:sp macro="" textlink="">
      <xdr:nvSpPr>
        <xdr:cNvPr id="401" name="テキスト ボックス 400"/>
        <xdr:cNvSpPr txBox="1"/>
      </xdr:nvSpPr>
      <xdr:spPr>
        <a:xfrm>
          <a:off x="15798800" y="7218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117094</xdr:rowOff>
    </xdr:from>
    <xdr:to>
      <xdr:col>73</xdr:col>
      <xdr:colOff>44450</xdr:colOff>
      <xdr:row>42</xdr:row>
      <xdr:rowOff>47244</xdr:rowOff>
    </xdr:to>
    <xdr:sp macro="" textlink="">
      <xdr:nvSpPr>
        <xdr:cNvPr id="402" name="楕円 401"/>
        <xdr:cNvSpPr/>
      </xdr:nvSpPr>
      <xdr:spPr>
        <a:xfrm>
          <a:off x="15240000" y="714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32021</xdr:rowOff>
    </xdr:from>
    <xdr:ext cx="762000" cy="259045"/>
    <xdr:sp macro="" textlink="">
      <xdr:nvSpPr>
        <xdr:cNvPr id="403" name="テキスト ボックス 402"/>
        <xdr:cNvSpPr txBox="1"/>
      </xdr:nvSpPr>
      <xdr:spPr>
        <a:xfrm>
          <a:off x="14909800" y="723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3556</xdr:rowOff>
    </xdr:from>
    <xdr:to>
      <xdr:col>68</xdr:col>
      <xdr:colOff>203200</xdr:colOff>
      <xdr:row>42</xdr:row>
      <xdr:rowOff>105156</xdr:rowOff>
    </xdr:to>
    <xdr:sp macro="" textlink="">
      <xdr:nvSpPr>
        <xdr:cNvPr id="404" name="楕円 403"/>
        <xdr:cNvSpPr/>
      </xdr:nvSpPr>
      <xdr:spPr>
        <a:xfrm>
          <a:off x="14351000" y="72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89933</xdr:rowOff>
    </xdr:from>
    <xdr:ext cx="762000" cy="259045"/>
    <xdr:sp macro="" textlink="">
      <xdr:nvSpPr>
        <xdr:cNvPr id="405" name="テキスト ボックス 404"/>
        <xdr:cNvSpPr txBox="1"/>
      </xdr:nvSpPr>
      <xdr:spPr>
        <a:xfrm>
          <a:off x="14020800" y="729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56642</xdr:rowOff>
    </xdr:from>
    <xdr:to>
      <xdr:col>64</xdr:col>
      <xdr:colOff>152400</xdr:colOff>
      <xdr:row>42</xdr:row>
      <xdr:rowOff>158242</xdr:rowOff>
    </xdr:to>
    <xdr:sp macro="" textlink="">
      <xdr:nvSpPr>
        <xdr:cNvPr id="406" name="楕円 405"/>
        <xdr:cNvSpPr/>
      </xdr:nvSpPr>
      <xdr:spPr>
        <a:xfrm>
          <a:off x="13462000" y="725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143019</xdr:rowOff>
    </xdr:from>
    <xdr:ext cx="762000" cy="259045"/>
    <xdr:sp macro="" textlink="">
      <xdr:nvSpPr>
        <xdr:cNvPr id="407" name="テキスト ボックス 406"/>
        <xdr:cNvSpPr txBox="1"/>
      </xdr:nvSpPr>
      <xdr:spPr>
        <a:xfrm>
          <a:off x="13131800" y="7343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地方債</a:t>
          </a:r>
          <a:r>
            <a:rPr kumimoji="1" lang="ja-JP" altLang="en-US" sz="1100">
              <a:solidFill>
                <a:schemeClr val="dk1"/>
              </a:solidFill>
              <a:effectLst/>
              <a:latin typeface="+mn-lt"/>
              <a:ea typeface="+mn-ea"/>
              <a:cs typeface="+mn-cs"/>
            </a:rPr>
            <a:t>現在高の減</a:t>
          </a:r>
          <a:r>
            <a:rPr kumimoji="1" lang="ja-JP" altLang="ja-JP" sz="1100">
              <a:solidFill>
                <a:schemeClr val="dk1"/>
              </a:solidFill>
              <a:effectLst/>
              <a:latin typeface="+mn-lt"/>
              <a:ea typeface="+mn-ea"/>
              <a:cs typeface="+mn-cs"/>
            </a:rPr>
            <a:t>や</a:t>
          </a:r>
          <a:r>
            <a:rPr kumimoji="1" lang="ja-JP" altLang="en-US" sz="1100">
              <a:solidFill>
                <a:schemeClr val="dk1"/>
              </a:solidFill>
              <a:effectLst/>
              <a:latin typeface="+mn-lt"/>
              <a:ea typeface="+mn-ea"/>
              <a:cs typeface="+mn-cs"/>
            </a:rPr>
            <a:t>ふるさと多賀城応援基金等の充当可能財源並びに</a:t>
          </a:r>
          <a:r>
            <a:rPr kumimoji="1" lang="ja-JP" altLang="ja-JP" sz="1100">
              <a:solidFill>
                <a:schemeClr val="dk1"/>
              </a:solidFill>
              <a:effectLst/>
              <a:latin typeface="+mn-lt"/>
              <a:ea typeface="+mn-ea"/>
              <a:cs typeface="+mn-cs"/>
            </a:rPr>
            <a:t>税収の増加傾向の影響</a:t>
          </a:r>
          <a:r>
            <a:rPr kumimoji="1" lang="ja-JP" altLang="en-US" sz="1100">
              <a:solidFill>
                <a:schemeClr val="dk1"/>
              </a:solidFill>
              <a:effectLst/>
              <a:latin typeface="+mn-lt"/>
              <a:ea typeface="+mn-ea"/>
              <a:cs typeface="+mn-cs"/>
            </a:rPr>
            <a:t>及び職員数の減に伴う退職手当負担見込み額の減</a:t>
          </a:r>
          <a:r>
            <a:rPr kumimoji="1" lang="ja-JP" altLang="ja-JP" sz="1100">
              <a:solidFill>
                <a:schemeClr val="dk1"/>
              </a:solidFill>
              <a:effectLst/>
              <a:latin typeface="+mn-lt"/>
              <a:ea typeface="+mn-ea"/>
              <a:cs typeface="+mn-cs"/>
            </a:rPr>
            <a:t>により、比率が大幅に減少した。</a:t>
          </a:r>
          <a:endParaRPr lang="ja-JP" altLang="ja-JP" sz="1400">
            <a:effectLst/>
          </a:endParaRPr>
        </a:p>
        <a:p>
          <a:r>
            <a:rPr kumimoji="1" lang="ja-JP" altLang="ja-JP" sz="1100">
              <a:solidFill>
                <a:schemeClr val="dk1"/>
              </a:solidFill>
              <a:effectLst/>
              <a:latin typeface="+mn-lt"/>
              <a:ea typeface="+mn-ea"/>
              <a:cs typeface="+mn-cs"/>
            </a:rPr>
            <a:t>　 今後もより一層、新規発行の抑制や、入札等による低利での調達に努める等、継続した取り組みを行うとともに、プライマリーバランスを意識した市債の発行を行い、適正な地方債管理に努める。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30836</xdr:rowOff>
    </xdr:to>
    <xdr:cxnSp macro="">
      <xdr:nvCxnSpPr>
        <xdr:cNvPr id="434" name="直線コネクタ 433"/>
        <xdr:cNvCxnSpPr/>
      </xdr:nvCxnSpPr>
      <xdr:spPr>
        <a:xfrm flipV="1">
          <a:off x="17018000" y="2451100"/>
          <a:ext cx="0" cy="15230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2913</xdr:rowOff>
    </xdr:from>
    <xdr:ext cx="762000" cy="259045"/>
    <xdr:sp macro="" textlink="">
      <xdr:nvSpPr>
        <xdr:cNvPr id="435" name="将来負担の状況最小値テキスト"/>
        <xdr:cNvSpPr txBox="1"/>
      </xdr:nvSpPr>
      <xdr:spPr>
        <a:xfrm>
          <a:off x="17106900" y="394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30836</xdr:rowOff>
    </xdr:from>
    <xdr:to>
      <xdr:col>81</xdr:col>
      <xdr:colOff>133350</xdr:colOff>
      <xdr:row>23</xdr:row>
      <xdr:rowOff>30836</xdr:rowOff>
    </xdr:to>
    <xdr:cxnSp macro="">
      <xdr:nvCxnSpPr>
        <xdr:cNvPr id="436" name="直線コネクタ 435"/>
        <xdr:cNvCxnSpPr/>
      </xdr:nvCxnSpPr>
      <xdr:spPr>
        <a:xfrm>
          <a:off x="16929100" y="397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112573</xdr:rowOff>
    </xdr:from>
    <xdr:to>
      <xdr:col>77</xdr:col>
      <xdr:colOff>44450</xdr:colOff>
      <xdr:row>15</xdr:row>
      <xdr:rowOff>68529</xdr:rowOff>
    </xdr:to>
    <xdr:cxnSp macro="">
      <xdr:nvCxnSpPr>
        <xdr:cNvPr id="439" name="直線コネクタ 438"/>
        <xdr:cNvCxnSpPr/>
      </xdr:nvCxnSpPr>
      <xdr:spPr>
        <a:xfrm flipV="1">
          <a:off x="15290800" y="2512873"/>
          <a:ext cx="889000" cy="127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34205</xdr:rowOff>
    </xdr:from>
    <xdr:ext cx="762000" cy="259045"/>
    <xdr:sp macro="" textlink="">
      <xdr:nvSpPr>
        <xdr:cNvPr id="440" name="将来負担の状況平均値テキスト"/>
        <xdr:cNvSpPr txBox="1"/>
      </xdr:nvSpPr>
      <xdr:spPr>
        <a:xfrm>
          <a:off x="17106900" y="2605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62128</xdr:rowOff>
    </xdr:from>
    <xdr:to>
      <xdr:col>81</xdr:col>
      <xdr:colOff>95250</xdr:colOff>
      <xdr:row>15</xdr:row>
      <xdr:rowOff>163728</xdr:rowOff>
    </xdr:to>
    <xdr:sp macro="" textlink="">
      <xdr:nvSpPr>
        <xdr:cNvPr id="441" name="フローチャート: 判断 440"/>
        <xdr:cNvSpPr/>
      </xdr:nvSpPr>
      <xdr:spPr>
        <a:xfrm>
          <a:off x="16967200" y="263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15</xdr:row>
      <xdr:rowOff>68529</xdr:rowOff>
    </xdr:from>
    <xdr:to>
      <xdr:col>72</xdr:col>
      <xdr:colOff>203200</xdr:colOff>
      <xdr:row>15</xdr:row>
      <xdr:rowOff>73355</xdr:rowOff>
    </xdr:to>
    <xdr:cxnSp macro="">
      <xdr:nvCxnSpPr>
        <xdr:cNvPr id="442" name="直線コネクタ 441"/>
        <xdr:cNvCxnSpPr/>
      </xdr:nvCxnSpPr>
      <xdr:spPr>
        <a:xfrm flipV="1">
          <a:off x="14401800" y="2640279"/>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136449</xdr:rowOff>
    </xdr:from>
    <xdr:to>
      <xdr:col>77</xdr:col>
      <xdr:colOff>95250</xdr:colOff>
      <xdr:row>16</xdr:row>
      <xdr:rowOff>66599</xdr:rowOff>
    </xdr:to>
    <xdr:sp macro="" textlink="">
      <xdr:nvSpPr>
        <xdr:cNvPr id="443" name="フローチャート: 判断 442"/>
        <xdr:cNvSpPr/>
      </xdr:nvSpPr>
      <xdr:spPr>
        <a:xfrm>
          <a:off x="16129000" y="270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51376</xdr:rowOff>
    </xdr:from>
    <xdr:ext cx="736600" cy="259045"/>
    <xdr:sp macro="" textlink="">
      <xdr:nvSpPr>
        <xdr:cNvPr id="444" name="テキスト ボックス 443"/>
        <xdr:cNvSpPr txBox="1"/>
      </xdr:nvSpPr>
      <xdr:spPr>
        <a:xfrm>
          <a:off x="15798800" y="2794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169266</xdr:rowOff>
    </xdr:from>
    <xdr:to>
      <xdr:col>73</xdr:col>
      <xdr:colOff>44450</xdr:colOff>
      <xdr:row>16</xdr:row>
      <xdr:rowOff>99416</xdr:rowOff>
    </xdr:to>
    <xdr:sp macro="" textlink="">
      <xdr:nvSpPr>
        <xdr:cNvPr id="445" name="フローチャート: 判断 444"/>
        <xdr:cNvSpPr/>
      </xdr:nvSpPr>
      <xdr:spPr>
        <a:xfrm>
          <a:off x="15240000" y="274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84193</xdr:rowOff>
    </xdr:from>
    <xdr:ext cx="762000" cy="259045"/>
    <xdr:sp macro="" textlink="">
      <xdr:nvSpPr>
        <xdr:cNvPr id="446" name="テキスト ボックス 445"/>
        <xdr:cNvSpPr txBox="1"/>
      </xdr:nvSpPr>
      <xdr:spPr>
        <a:xfrm>
          <a:off x="14909800" y="2827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152857</xdr:rowOff>
    </xdr:from>
    <xdr:to>
      <xdr:col>68</xdr:col>
      <xdr:colOff>203200</xdr:colOff>
      <xdr:row>16</xdr:row>
      <xdr:rowOff>83007</xdr:rowOff>
    </xdr:to>
    <xdr:sp macro="" textlink="">
      <xdr:nvSpPr>
        <xdr:cNvPr id="447" name="フローチャート: 判断 446"/>
        <xdr:cNvSpPr/>
      </xdr:nvSpPr>
      <xdr:spPr>
        <a:xfrm>
          <a:off x="14351000" y="272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67784</xdr:rowOff>
    </xdr:from>
    <xdr:ext cx="762000" cy="259045"/>
    <xdr:sp macro="" textlink="">
      <xdr:nvSpPr>
        <xdr:cNvPr id="448" name="テキスト ボックス 447"/>
        <xdr:cNvSpPr txBox="1"/>
      </xdr:nvSpPr>
      <xdr:spPr>
        <a:xfrm>
          <a:off x="14020800" y="281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100127</xdr:rowOff>
    </xdr:from>
    <xdr:to>
      <xdr:col>64</xdr:col>
      <xdr:colOff>152400</xdr:colOff>
      <xdr:row>17</xdr:row>
      <xdr:rowOff>30277</xdr:rowOff>
    </xdr:to>
    <xdr:sp macro="" textlink="">
      <xdr:nvSpPr>
        <xdr:cNvPr id="449" name="フローチャート: 判断 448"/>
        <xdr:cNvSpPr/>
      </xdr:nvSpPr>
      <xdr:spPr>
        <a:xfrm>
          <a:off x="13462000" y="28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40454</xdr:rowOff>
    </xdr:from>
    <xdr:ext cx="762000" cy="259045"/>
    <xdr:sp macro="" textlink="">
      <xdr:nvSpPr>
        <xdr:cNvPr id="450" name="テキスト ボックス 449"/>
        <xdr:cNvSpPr txBox="1"/>
      </xdr:nvSpPr>
      <xdr:spPr>
        <a:xfrm>
          <a:off x="13131800" y="261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61773</xdr:rowOff>
    </xdr:from>
    <xdr:to>
      <xdr:col>77</xdr:col>
      <xdr:colOff>95250</xdr:colOff>
      <xdr:row>14</xdr:row>
      <xdr:rowOff>163373</xdr:rowOff>
    </xdr:to>
    <xdr:sp macro="" textlink="">
      <xdr:nvSpPr>
        <xdr:cNvPr id="456" name="楕円 455"/>
        <xdr:cNvSpPr/>
      </xdr:nvSpPr>
      <xdr:spPr>
        <a:xfrm>
          <a:off x="16129000" y="246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2100</xdr:rowOff>
    </xdr:from>
    <xdr:ext cx="736600" cy="259045"/>
    <xdr:sp macro="" textlink="">
      <xdr:nvSpPr>
        <xdr:cNvPr id="457" name="テキスト ボックス 456"/>
        <xdr:cNvSpPr txBox="1"/>
      </xdr:nvSpPr>
      <xdr:spPr>
        <a:xfrm>
          <a:off x="15798800" y="2230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17729</xdr:rowOff>
    </xdr:from>
    <xdr:to>
      <xdr:col>73</xdr:col>
      <xdr:colOff>44450</xdr:colOff>
      <xdr:row>15</xdr:row>
      <xdr:rowOff>119329</xdr:rowOff>
    </xdr:to>
    <xdr:sp macro="" textlink="">
      <xdr:nvSpPr>
        <xdr:cNvPr id="458" name="楕円 457"/>
        <xdr:cNvSpPr/>
      </xdr:nvSpPr>
      <xdr:spPr>
        <a:xfrm>
          <a:off x="15240000" y="258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129506</xdr:rowOff>
    </xdr:from>
    <xdr:ext cx="762000" cy="259045"/>
    <xdr:sp macro="" textlink="">
      <xdr:nvSpPr>
        <xdr:cNvPr id="459" name="テキスト ボックス 458"/>
        <xdr:cNvSpPr txBox="1"/>
      </xdr:nvSpPr>
      <xdr:spPr>
        <a:xfrm>
          <a:off x="14909800" y="2358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22555</xdr:rowOff>
    </xdr:from>
    <xdr:to>
      <xdr:col>68</xdr:col>
      <xdr:colOff>203200</xdr:colOff>
      <xdr:row>15</xdr:row>
      <xdr:rowOff>124155</xdr:rowOff>
    </xdr:to>
    <xdr:sp macro="" textlink="">
      <xdr:nvSpPr>
        <xdr:cNvPr id="460" name="楕円 459"/>
        <xdr:cNvSpPr/>
      </xdr:nvSpPr>
      <xdr:spPr>
        <a:xfrm>
          <a:off x="14351000" y="259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134332</xdr:rowOff>
    </xdr:from>
    <xdr:ext cx="762000" cy="259045"/>
    <xdr:sp macro="" textlink="">
      <xdr:nvSpPr>
        <xdr:cNvPr id="461" name="テキスト ボックス 460"/>
        <xdr:cNvSpPr txBox="1"/>
      </xdr:nvSpPr>
      <xdr:spPr>
        <a:xfrm>
          <a:off x="14020800" y="2363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宮城県多賀城市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62,485
62,009
19.69
32,893,199
29,870,020
644,828
12,443,051
24,697,181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国家公務員に対する平成</a:t>
          </a: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年人事院勧告を準拠したことにより給料月額において平均０．２％の引き上げがなされたことに加え、類似団体と比較すると手当が高い水準にある。</a:t>
          </a:r>
          <a:endParaRPr lang="ja-JP" altLang="ja-JP" sz="1400">
            <a:effectLst/>
          </a:endParaRPr>
        </a:p>
        <a:p>
          <a:r>
            <a:rPr kumimoji="1" lang="ja-JP" altLang="ja-JP" sz="1100">
              <a:solidFill>
                <a:schemeClr val="dk1"/>
              </a:solidFill>
              <a:effectLst/>
              <a:latin typeface="+mn-lt"/>
              <a:ea typeface="+mn-ea"/>
              <a:cs typeface="+mn-cs"/>
            </a:rPr>
            <a:t>　類似団体平均よりも高い水準にあることから、 今後も事務事業改善による時間外勤務手当の削減や、退職者の一部不補充等の実施により改善を図る。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5080</xdr:rowOff>
    </xdr:from>
    <xdr:to>
      <xdr:col>24</xdr:col>
      <xdr:colOff>25400</xdr:colOff>
      <xdr:row>41</xdr:row>
      <xdr:rowOff>24130</xdr:rowOff>
    </xdr:to>
    <xdr:cxnSp macro="">
      <xdr:nvCxnSpPr>
        <xdr:cNvPr id="61" name="直線コネクタ 60"/>
        <xdr:cNvCxnSpPr/>
      </xdr:nvCxnSpPr>
      <xdr:spPr>
        <a:xfrm flipV="1">
          <a:off x="4826000" y="583438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2" name="人件費最小値テキスト"/>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91457</xdr:rowOff>
    </xdr:from>
    <xdr:ext cx="762000" cy="259045"/>
    <xdr:sp macro="" textlink="">
      <xdr:nvSpPr>
        <xdr:cNvPr id="64" name="人件費最大値テキスト"/>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5080</xdr:rowOff>
    </xdr:from>
    <xdr:to>
      <xdr:col>24</xdr:col>
      <xdr:colOff>114300</xdr:colOff>
      <xdr:row>34</xdr:row>
      <xdr:rowOff>5080</xdr:rowOff>
    </xdr:to>
    <xdr:cxnSp macro="">
      <xdr:nvCxnSpPr>
        <xdr:cNvPr id="65" name="直線コネクタ 64"/>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62230</xdr:rowOff>
    </xdr:from>
    <xdr:to>
      <xdr:col>24</xdr:col>
      <xdr:colOff>25400</xdr:colOff>
      <xdr:row>37</xdr:row>
      <xdr:rowOff>115570</xdr:rowOff>
    </xdr:to>
    <xdr:cxnSp macro="">
      <xdr:nvCxnSpPr>
        <xdr:cNvPr id="66" name="直線コネクタ 65"/>
        <xdr:cNvCxnSpPr/>
      </xdr:nvCxnSpPr>
      <xdr:spPr>
        <a:xfrm flipV="1">
          <a:off x="3987800" y="64058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115587</xdr:rowOff>
    </xdr:from>
    <xdr:ext cx="762000" cy="259045"/>
    <xdr:sp macro="" textlink="">
      <xdr:nvSpPr>
        <xdr:cNvPr id="67" name="人件費平均値テキスト"/>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68" name="フローチャート: 判断 67"/>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115570</xdr:rowOff>
    </xdr:from>
    <xdr:to>
      <xdr:col>19</xdr:col>
      <xdr:colOff>187325</xdr:colOff>
      <xdr:row>38</xdr:row>
      <xdr:rowOff>12700</xdr:rowOff>
    </xdr:to>
    <xdr:cxnSp macro="">
      <xdr:nvCxnSpPr>
        <xdr:cNvPr id="69" name="直線コネクタ 68"/>
        <xdr:cNvCxnSpPr/>
      </xdr:nvCxnSpPr>
      <xdr:spPr>
        <a:xfrm flipV="1">
          <a:off x="3098800" y="64592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114300</xdr:rowOff>
    </xdr:from>
    <xdr:to>
      <xdr:col>20</xdr:col>
      <xdr:colOff>38100</xdr:colOff>
      <xdr:row>37</xdr:row>
      <xdr:rowOff>44450</xdr:rowOff>
    </xdr:to>
    <xdr:sp macro="" textlink="">
      <xdr:nvSpPr>
        <xdr:cNvPr id="70" name="フローチャート: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54627</xdr:rowOff>
    </xdr:from>
    <xdr:ext cx="736600" cy="259045"/>
    <xdr:sp macro="" textlink="">
      <xdr:nvSpPr>
        <xdr:cNvPr id="71" name="テキスト ボックス 70"/>
        <xdr:cNvSpPr txBox="1"/>
      </xdr:nvSpPr>
      <xdr:spPr>
        <a:xfrm>
          <a:off x="3606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168910</xdr:rowOff>
    </xdr:from>
    <xdr:to>
      <xdr:col>15</xdr:col>
      <xdr:colOff>98425</xdr:colOff>
      <xdr:row>38</xdr:row>
      <xdr:rowOff>12700</xdr:rowOff>
    </xdr:to>
    <xdr:cxnSp macro="">
      <xdr:nvCxnSpPr>
        <xdr:cNvPr id="72" name="直線コネクタ 71"/>
        <xdr:cNvCxnSpPr/>
      </xdr:nvCxnSpPr>
      <xdr:spPr>
        <a:xfrm>
          <a:off x="2209800" y="65125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69867</xdr:rowOff>
    </xdr:from>
    <xdr:ext cx="762000" cy="259045"/>
    <xdr:sp macro="" textlink="">
      <xdr:nvSpPr>
        <xdr:cNvPr id="74" name="テキスト ボックス 73"/>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168910</xdr:rowOff>
    </xdr:from>
    <xdr:to>
      <xdr:col>11</xdr:col>
      <xdr:colOff>9525</xdr:colOff>
      <xdr:row>38</xdr:row>
      <xdr:rowOff>66040</xdr:rowOff>
    </xdr:to>
    <xdr:cxnSp macro="">
      <xdr:nvCxnSpPr>
        <xdr:cNvPr id="75" name="直線コネクタ 74"/>
        <xdr:cNvCxnSpPr/>
      </xdr:nvCxnSpPr>
      <xdr:spPr>
        <a:xfrm flipV="1">
          <a:off x="1320800" y="65125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54627</xdr:rowOff>
    </xdr:from>
    <xdr:ext cx="762000" cy="259045"/>
    <xdr:sp macro="" textlink="">
      <xdr:nvSpPr>
        <xdr:cNvPr id="77" name="テキスト ボックス 76"/>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11430</xdr:rowOff>
    </xdr:from>
    <xdr:to>
      <xdr:col>24</xdr:col>
      <xdr:colOff>76200</xdr:colOff>
      <xdr:row>37</xdr:row>
      <xdr:rowOff>113030</xdr:rowOff>
    </xdr:to>
    <xdr:sp macro="" textlink="">
      <xdr:nvSpPr>
        <xdr:cNvPr id="85" name="楕円 84"/>
        <xdr:cNvSpPr/>
      </xdr:nvSpPr>
      <xdr:spPr>
        <a:xfrm>
          <a:off x="47752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154957</xdr:rowOff>
    </xdr:from>
    <xdr:ext cx="762000" cy="259045"/>
    <xdr:sp macro="" textlink="">
      <xdr:nvSpPr>
        <xdr:cNvPr id="86" name="人件費該当値テキスト"/>
        <xdr:cNvSpPr txBox="1"/>
      </xdr:nvSpPr>
      <xdr:spPr>
        <a:xfrm>
          <a:off x="49149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64770</xdr:rowOff>
    </xdr:from>
    <xdr:to>
      <xdr:col>20</xdr:col>
      <xdr:colOff>38100</xdr:colOff>
      <xdr:row>37</xdr:row>
      <xdr:rowOff>166370</xdr:rowOff>
    </xdr:to>
    <xdr:sp macro="" textlink="">
      <xdr:nvSpPr>
        <xdr:cNvPr id="87" name="楕円 86"/>
        <xdr:cNvSpPr/>
      </xdr:nvSpPr>
      <xdr:spPr>
        <a:xfrm>
          <a:off x="3937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151147</xdr:rowOff>
    </xdr:from>
    <xdr:ext cx="736600" cy="259045"/>
    <xdr:sp macro="" textlink="">
      <xdr:nvSpPr>
        <xdr:cNvPr id="88" name="テキスト ボックス 87"/>
        <xdr:cNvSpPr txBox="1"/>
      </xdr:nvSpPr>
      <xdr:spPr>
        <a:xfrm>
          <a:off x="3606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133350</xdr:rowOff>
    </xdr:from>
    <xdr:to>
      <xdr:col>15</xdr:col>
      <xdr:colOff>149225</xdr:colOff>
      <xdr:row>38</xdr:row>
      <xdr:rowOff>63500</xdr:rowOff>
    </xdr:to>
    <xdr:sp macro="" textlink="">
      <xdr:nvSpPr>
        <xdr:cNvPr id="89" name="楕円 88"/>
        <xdr:cNvSpPr/>
      </xdr:nvSpPr>
      <xdr:spPr>
        <a:xfrm>
          <a:off x="3048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48277</xdr:rowOff>
    </xdr:from>
    <xdr:ext cx="762000" cy="259045"/>
    <xdr:sp macro="" textlink="">
      <xdr:nvSpPr>
        <xdr:cNvPr id="90" name="テキスト ボックス 89"/>
        <xdr:cNvSpPr txBox="1"/>
      </xdr:nvSpPr>
      <xdr:spPr>
        <a:xfrm>
          <a:off x="2717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118110</xdr:rowOff>
    </xdr:from>
    <xdr:to>
      <xdr:col>11</xdr:col>
      <xdr:colOff>60325</xdr:colOff>
      <xdr:row>38</xdr:row>
      <xdr:rowOff>48260</xdr:rowOff>
    </xdr:to>
    <xdr:sp macro="" textlink="">
      <xdr:nvSpPr>
        <xdr:cNvPr id="91" name="楕円 90"/>
        <xdr:cNvSpPr/>
      </xdr:nvSpPr>
      <xdr:spPr>
        <a:xfrm>
          <a:off x="2159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33037</xdr:rowOff>
    </xdr:from>
    <xdr:ext cx="762000" cy="259045"/>
    <xdr:sp macro="" textlink="">
      <xdr:nvSpPr>
        <xdr:cNvPr id="92" name="テキスト ボックス 91"/>
        <xdr:cNvSpPr txBox="1"/>
      </xdr:nvSpPr>
      <xdr:spPr>
        <a:xfrm>
          <a:off x="1828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15240</xdr:rowOff>
    </xdr:from>
    <xdr:to>
      <xdr:col>6</xdr:col>
      <xdr:colOff>171450</xdr:colOff>
      <xdr:row>38</xdr:row>
      <xdr:rowOff>116840</xdr:rowOff>
    </xdr:to>
    <xdr:sp macro="" textlink="">
      <xdr:nvSpPr>
        <xdr:cNvPr id="93" name="楕円 92"/>
        <xdr:cNvSpPr/>
      </xdr:nvSpPr>
      <xdr:spPr>
        <a:xfrm>
          <a:off x="1270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101617</xdr:rowOff>
    </xdr:from>
    <xdr:ext cx="762000" cy="259045"/>
    <xdr:sp macro="" textlink="">
      <xdr:nvSpPr>
        <xdr:cNvPr id="94" name="テキスト ボックス 93"/>
        <xdr:cNvSpPr txBox="1"/>
      </xdr:nvSpPr>
      <xdr:spPr>
        <a:xfrm>
          <a:off x="9398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物件費については震災前から増加傾向にあり、その要因としては指定管理や委託業務の増加により、人件費から物件費へのシフトが起きているためである。</a:t>
          </a:r>
          <a:endParaRPr lang="ja-JP" altLang="ja-JP" sz="1400">
            <a:effectLst/>
          </a:endParaRPr>
        </a:p>
        <a:p>
          <a:r>
            <a:rPr kumimoji="1" lang="ja-JP" altLang="ja-JP" sz="1100">
              <a:solidFill>
                <a:schemeClr val="dk1"/>
              </a:solidFill>
              <a:effectLst/>
              <a:latin typeface="+mn-lt"/>
              <a:ea typeface="+mn-ea"/>
              <a:cs typeface="+mn-cs"/>
            </a:rPr>
            <a:t>　経常経費として今後も支出されていくものであるため、事務事業の見直しによる歳出削減や、競争に伴うコスト削減効果を図っていく。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xdr:rowOff>
    </xdr:from>
    <xdr:to>
      <xdr:col>82</xdr:col>
      <xdr:colOff>107950</xdr:colOff>
      <xdr:row>21</xdr:row>
      <xdr:rowOff>69850</xdr:rowOff>
    </xdr:to>
    <xdr:cxnSp macro="">
      <xdr:nvCxnSpPr>
        <xdr:cNvPr id="120" name="直線コネクタ 119"/>
        <xdr:cNvCxnSpPr/>
      </xdr:nvCxnSpPr>
      <xdr:spPr>
        <a:xfrm flipV="1">
          <a:off x="16510000" y="2234692"/>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92219</xdr:rowOff>
    </xdr:from>
    <xdr:ext cx="762000" cy="259045"/>
    <xdr:sp macro="" textlink="">
      <xdr:nvSpPr>
        <xdr:cNvPr id="123" name="物件費最大値テキスト"/>
        <xdr:cNvSpPr txBox="1"/>
      </xdr:nvSpPr>
      <xdr:spPr>
        <a:xfrm>
          <a:off x="16598900" y="197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xdr:rowOff>
    </xdr:from>
    <xdr:to>
      <xdr:col>82</xdr:col>
      <xdr:colOff>196850</xdr:colOff>
      <xdr:row>13</xdr:row>
      <xdr:rowOff>5842</xdr:rowOff>
    </xdr:to>
    <xdr:cxnSp macro="">
      <xdr:nvCxnSpPr>
        <xdr:cNvPr id="124" name="直線コネクタ 123"/>
        <xdr:cNvCxnSpPr/>
      </xdr:nvCxnSpPr>
      <xdr:spPr>
        <a:xfrm>
          <a:off x="16421100" y="223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88138</xdr:rowOff>
    </xdr:from>
    <xdr:to>
      <xdr:col>82</xdr:col>
      <xdr:colOff>107950</xdr:colOff>
      <xdr:row>17</xdr:row>
      <xdr:rowOff>106426</xdr:rowOff>
    </xdr:to>
    <xdr:cxnSp macro="">
      <xdr:nvCxnSpPr>
        <xdr:cNvPr id="125" name="直線コネクタ 124"/>
        <xdr:cNvCxnSpPr/>
      </xdr:nvCxnSpPr>
      <xdr:spPr>
        <a:xfrm>
          <a:off x="15671800" y="300278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79011</xdr:rowOff>
    </xdr:from>
    <xdr:ext cx="762000" cy="259045"/>
    <xdr:sp macro="" textlink="">
      <xdr:nvSpPr>
        <xdr:cNvPr id="126" name="物件費平均値テキスト"/>
        <xdr:cNvSpPr txBox="1"/>
      </xdr:nvSpPr>
      <xdr:spPr>
        <a:xfrm>
          <a:off x="16598900" y="2650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62484</xdr:rowOff>
    </xdr:from>
    <xdr:to>
      <xdr:col>82</xdr:col>
      <xdr:colOff>158750</xdr:colOff>
      <xdr:row>16</xdr:row>
      <xdr:rowOff>164084</xdr:rowOff>
    </xdr:to>
    <xdr:sp macro="" textlink="">
      <xdr:nvSpPr>
        <xdr:cNvPr id="127" name="フローチャート: 判断 126"/>
        <xdr:cNvSpPr/>
      </xdr:nvSpPr>
      <xdr:spPr>
        <a:xfrm>
          <a:off x="164592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78994</xdr:rowOff>
    </xdr:from>
    <xdr:to>
      <xdr:col>78</xdr:col>
      <xdr:colOff>69850</xdr:colOff>
      <xdr:row>17</xdr:row>
      <xdr:rowOff>88138</xdr:rowOff>
    </xdr:to>
    <xdr:cxnSp macro="">
      <xdr:nvCxnSpPr>
        <xdr:cNvPr id="128" name="直線コネクタ 127"/>
        <xdr:cNvCxnSpPr/>
      </xdr:nvCxnSpPr>
      <xdr:spPr>
        <a:xfrm>
          <a:off x="14782800" y="29936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44196</xdr:rowOff>
    </xdr:from>
    <xdr:to>
      <xdr:col>78</xdr:col>
      <xdr:colOff>120650</xdr:colOff>
      <xdr:row>16</xdr:row>
      <xdr:rowOff>145796</xdr:rowOff>
    </xdr:to>
    <xdr:sp macro="" textlink="">
      <xdr:nvSpPr>
        <xdr:cNvPr id="129" name="フローチャート: 判断 128"/>
        <xdr:cNvSpPr/>
      </xdr:nvSpPr>
      <xdr:spPr>
        <a:xfrm>
          <a:off x="15621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155973</xdr:rowOff>
    </xdr:from>
    <xdr:ext cx="736600" cy="259045"/>
    <xdr:sp macro="" textlink="">
      <xdr:nvSpPr>
        <xdr:cNvPr id="130" name="テキスト ボックス 129"/>
        <xdr:cNvSpPr txBox="1"/>
      </xdr:nvSpPr>
      <xdr:spPr>
        <a:xfrm>
          <a:off x="15290800" y="2556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104140</xdr:rowOff>
    </xdr:from>
    <xdr:to>
      <xdr:col>73</xdr:col>
      <xdr:colOff>180975</xdr:colOff>
      <xdr:row>17</xdr:row>
      <xdr:rowOff>78994</xdr:rowOff>
    </xdr:to>
    <xdr:cxnSp macro="">
      <xdr:nvCxnSpPr>
        <xdr:cNvPr id="131" name="直線コネクタ 130"/>
        <xdr:cNvCxnSpPr/>
      </xdr:nvCxnSpPr>
      <xdr:spPr>
        <a:xfrm>
          <a:off x="13893800" y="2847340"/>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35052</xdr:rowOff>
    </xdr:from>
    <xdr:to>
      <xdr:col>74</xdr:col>
      <xdr:colOff>31750</xdr:colOff>
      <xdr:row>16</xdr:row>
      <xdr:rowOff>136652</xdr:rowOff>
    </xdr:to>
    <xdr:sp macro="" textlink="">
      <xdr:nvSpPr>
        <xdr:cNvPr id="132" name="フローチャート: 判断 131"/>
        <xdr:cNvSpPr/>
      </xdr:nvSpPr>
      <xdr:spPr>
        <a:xfrm>
          <a:off x="14732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146829</xdr:rowOff>
    </xdr:from>
    <xdr:ext cx="762000" cy="259045"/>
    <xdr:sp macro="" textlink="">
      <xdr:nvSpPr>
        <xdr:cNvPr id="133" name="テキスト ボックス 132"/>
        <xdr:cNvSpPr txBox="1"/>
      </xdr:nvSpPr>
      <xdr:spPr>
        <a:xfrm>
          <a:off x="14401800" y="254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67564</xdr:rowOff>
    </xdr:from>
    <xdr:to>
      <xdr:col>69</xdr:col>
      <xdr:colOff>92075</xdr:colOff>
      <xdr:row>16</xdr:row>
      <xdr:rowOff>104140</xdr:rowOff>
    </xdr:to>
    <xdr:cxnSp macro="">
      <xdr:nvCxnSpPr>
        <xdr:cNvPr id="134" name="直線コネクタ 133"/>
        <xdr:cNvCxnSpPr/>
      </xdr:nvCxnSpPr>
      <xdr:spPr>
        <a:xfrm>
          <a:off x="13004800" y="28107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151638</xdr:rowOff>
    </xdr:from>
    <xdr:to>
      <xdr:col>69</xdr:col>
      <xdr:colOff>142875</xdr:colOff>
      <xdr:row>16</xdr:row>
      <xdr:rowOff>81788</xdr:rowOff>
    </xdr:to>
    <xdr:sp macro="" textlink="">
      <xdr:nvSpPr>
        <xdr:cNvPr id="135" name="フローチャート: 判断 134"/>
        <xdr:cNvSpPr/>
      </xdr:nvSpPr>
      <xdr:spPr>
        <a:xfrm>
          <a:off x="13843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91965</xdr:rowOff>
    </xdr:from>
    <xdr:ext cx="762000" cy="259045"/>
    <xdr:sp macro="" textlink="">
      <xdr:nvSpPr>
        <xdr:cNvPr id="136" name="テキスト ボックス 135"/>
        <xdr:cNvSpPr txBox="1"/>
      </xdr:nvSpPr>
      <xdr:spPr>
        <a:xfrm>
          <a:off x="13512800" y="249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96774</xdr:rowOff>
    </xdr:from>
    <xdr:to>
      <xdr:col>65</xdr:col>
      <xdr:colOff>53975</xdr:colOff>
      <xdr:row>16</xdr:row>
      <xdr:rowOff>26924</xdr:rowOff>
    </xdr:to>
    <xdr:sp macro="" textlink="">
      <xdr:nvSpPr>
        <xdr:cNvPr id="137" name="フローチャート: 判断 136"/>
        <xdr:cNvSpPr/>
      </xdr:nvSpPr>
      <xdr:spPr>
        <a:xfrm>
          <a:off x="12954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37101</xdr:rowOff>
    </xdr:from>
    <xdr:ext cx="762000" cy="259045"/>
    <xdr:sp macro="" textlink="">
      <xdr:nvSpPr>
        <xdr:cNvPr id="138" name="テキスト ボックス 137"/>
        <xdr:cNvSpPr txBox="1"/>
      </xdr:nvSpPr>
      <xdr:spPr>
        <a:xfrm>
          <a:off x="12623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55626</xdr:rowOff>
    </xdr:from>
    <xdr:to>
      <xdr:col>82</xdr:col>
      <xdr:colOff>158750</xdr:colOff>
      <xdr:row>17</xdr:row>
      <xdr:rowOff>157226</xdr:rowOff>
    </xdr:to>
    <xdr:sp macro="" textlink="">
      <xdr:nvSpPr>
        <xdr:cNvPr id="144" name="楕円 143"/>
        <xdr:cNvSpPr/>
      </xdr:nvSpPr>
      <xdr:spPr>
        <a:xfrm>
          <a:off x="16459200" y="297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27703</xdr:rowOff>
    </xdr:from>
    <xdr:ext cx="762000" cy="259045"/>
    <xdr:sp macro="" textlink="">
      <xdr:nvSpPr>
        <xdr:cNvPr id="145" name="物件費該当値テキスト"/>
        <xdr:cNvSpPr txBox="1"/>
      </xdr:nvSpPr>
      <xdr:spPr>
        <a:xfrm>
          <a:off x="16598900" y="294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37338</xdr:rowOff>
    </xdr:from>
    <xdr:to>
      <xdr:col>78</xdr:col>
      <xdr:colOff>120650</xdr:colOff>
      <xdr:row>17</xdr:row>
      <xdr:rowOff>138938</xdr:rowOff>
    </xdr:to>
    <xdr:sp macro="" textlink="">
      <xdr:nvSpPr>
        <xdr:cNvPr id="146" name="楕円 145"/>
        <xdr:cNvSpPr/>
      </xdr:nvSpPr>
      <xdr:spPr>
        <a:xfrm>
          <a:off x="15621000" y="295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123715</xdr:rowOff>
    </xdr:from>
    <xdr:ext cx="736600" cy="259045"/>
    <xdr:sp macro="" textlink="">
      <xdr:nvSpPr>
        <xdr:cNvPr id="147" name="テキスト ボックス 146"/>
        <xdr:cNvSpPr txBox="1"/>
      </xdr:nvSpPr>
      <xdr:spPr>
        <a:xfrm>
          <a:off x="15290800" y="3038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28194</xdr:rowOff>
    </xdr:from>
    <xdr:to>
      <xdr:col>74</xdr:col>
      <xdr:colOff>31750</xdr:colOff>
      <xdr:row>17</xdr:row>
      <xdr:rowOff>129794</xdr:rowOff>
    </xdr:to>
    <xdr:sp macro="" textlink="">
      <xdr:nvSpPr>
        <xdr:cNvPr id="148" name="楕円 147"/>
        <xdr:cNvSpPr/>
      </xdr:nvSpPr>
      <xdr:spPr>
        <a:xfrm>
          <a:off x="14732000" y="294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114571</xdr:rowOff>
    </xdr:from>
    <xdr:ext cx="762000" cy="259045"/>
    <xdr:sp macro="" textlink="">
      <xdr:nvSpPr>
        <xdr:cNvPr id="149" name="テキスト ボックス 148"/>
        <xdr:cNvSpPr txBox="1"/>
      </xdr:nvSpPr>
      <xdr:spPr>
        <a:xfrm>
          <a:off x="14401800" y="302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53340</xdr:rowOff>
    </xdr:from>
    <xdr:to>
      <xdr:col>69</xdr:col>
      <xdr:colOff>142875</xdr:colOff>
      <xdr:row>16</xdr:row>
      <xdr:rowOff>154940</xdr:rowOff>
    </xdr:to>
    <xdr:sp macro="" textlink="">
      <xdr:nvSpPr>
        <xdr:cNvPr id="150" name="楕円 149"/>
        <xdr:cNvSpPr/>
      </xdr:nvSpPr>
      <xdr:spPr>
        <a:xfrm>
          <a:off x="13843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139717</xdr:rowOff>
    </xdr:from>
    <xdr:ext cx="762000" cy="259045"/>
    <xdr:sp macro="" textlink="">
      <xdr:nvSpPr>
        <xdr:cNvPr id="151" name="テキスト ボックス 150"/>
        <xdr:cNvSpPr txBox="1"/>
      </xdr:nvSpPr>
      <xdr:spPr>
        <a:xfrm>
          <a:off x="13512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16764</xdr:rowOff>
    </xdr:from>
    <xdr:to>
      <xdr:col>65</xdr:col>
      <xdr:colOff>53975</xdr:colOff>
      <xdr:row>16</xdr:row>
      <xdr:rowOff>118364</xdr:rowOff>
    </xdr:to>
    <xdr:sp macro="" textlink="">
      <xdr:nvSpPr>
        <xdr:cNvPr id="152" name="楕円 151"/>
        <xdr:cNvSpPr/>
      </xdr:nvSpPr>
      <xdr:spPr>
        <a:xfrm>
          <a:off x="129540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103141</xdr:rowOff>
    </xdr:from>
    <xdr:ext cx="762000" cy="259045"/>
    <xdr:sp macro="" textlink="">
      <xdr:nvSpPr>
        <xdr:cNvPr id="153" name="テキスト ボックス 152"/>
        <xdr:cNvSpPr txBox="1"/>
      </xdr:nvSpPr>
      <xdr:spPr>
        <a:xfrm>
          <a:off x="12623800" y="2846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教育・保育施設等の運営を支援する施設型給付費等負担金が増額となった。また生活保護扶助費や障害者自立支援給付費についても増加傾向にある。</a:t>
          </a:r>
          <a:endParaRPr lang="ja-JP" altLang="ja-JP" sz="1400">
            <a:effectLst/>
          </a:endParaRPr>
        </a:p>
        <a:p>
          <a:r>
            <a:rPr kumimoji="1" lang="ja-JP" altLang="ja-JP" sz="1100">
              <a:solidFill>
                <a:schemeClr val="dk1"/>
              </a:solidFill>
              <a:effectLst/>
              <a:latin typeface="+mn-lt"/>
              <a:ea typeface="+mn-ea"/>
              <a:cs typeface="+mn-cs"/>
            </a:rPr>
            <a:t>　例年類似団体平均の水準で推移しているが、扶助費については震災前から比較すると大幅に増加している。</a:t>
          </a:r>
          <a:endParaRPr lang="ja-JP" altLang="ja-JP" sz="1400">
            <a:effectLst/>
          </a:endParaRPr>
        </a:p>
        <a:p>
          <a:r>
            <a:rPr kumimoji="1" lang="ja-JP" altLang="ja-JP" sz="1100">
              <a:solidFill>
                <a:schemeClr val="dk1"/>
              </a:solidFill>
              <a:effectLst/>
              <a:latin typeface="+mn-lt"/>
              <a:ea typeface="+mn-ea"/>
              <a:cs typeface="+mn-cs"/>
            </a:rPr>
            <a:t>　今後とも、引き続き生活保護受給者の自立支援や各種予防事業により医療及び介護給付費の抑制を図り改善に努める。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58965</xdr:rowOff>
    </xdr:from>
    <xdr:to>
      <xdr:col>24</xdr:col>
      <xdr:colOff>25400</xdr:colOff>
      <xdr:row>61</xdr:row>
      <xdr:rowOff>167822</xdr:rowOff>
    </xdr:to>
    <xdr:cxnSp macro="">
      <xdr:nvCxnSpPr>
        <xdr:cNvPr id="183" name="直線コネクタ 182"/>
        <xdr:cNvCxnSpPr/>
      </xdr:nvCxnSpPr>
      <xdr:spPr>
        <a:xfrm flipV="1">
          <a:off x="4826000" y="9145815"/>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4"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5" name="直線コネクタ 184"/>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145342</xdr:rowOff>
    </xdr:from>
    <xdr:ext cx="762000" cy="259045"/>
    <xdr:sp macro="" textlink="">
      <xdr:nvSpPr>
        <xdr:cNvPr id="186" name="扶助費最大値テキスト"/>
        <xdr:cNvSpPr txBox="1"/>
      </xdr:nvSpPr>
      <xdr:spPr>
        <a:xfrm>
          <a:off x="4914900" y="888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58965</xdr:rowOff>
    </xdr:from>
    <xdr:to>
      <xdr:col>24</xdr:col>
      <xdr:colOff>114300</xdr:colOff>
      <xdr:row>53</xdr:row>
      <xdr:rowOff>58965</xdr:rowOff>
    </xdr:to>
    <xdr:cxnSp macro="">
      <xdr:nvCxnSpPr>
        <xdr:cNvPr id="187" name="直線コネクタ 186"/>
        <xdr:cNvCxnSpPr/>
      </xdr:nvCxnSpPr>
      <xdr:spPr>
        <a:xfrm>
          <a:off x="4737100" y="9145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99785</xdr:rowOff>
    </xdr:from>
    <xdr:to>
      <xdr:col>24</xdr:col>
      <xdr:colOff>25400</xdr:colOff>
      <xdr:row>56</xdr:row>
      <xdr:rowOff>132443</xdr:rowOff>
    </xdr:to>
    <xdr:cxnSp macro="">
      <xdr:nvCxnSpPr>
        <xdr:cNvPr id="188" name="直線コネクタ 187"/>
        <xdr:cNvCxnSpPr/>
      </xdr:nvCxnSpPr>
      <xdr:spPr>
        <a:xfrm>
          <a:off x="3987800" y="97009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87284</xdr:rowOff>
    </xdr:from>
    <xdr:ext cx="762000" cy="259045"/>
    <xdr:sp macro="" textlink="">
      <xdr:nvSpPr>
        <xdr:cNvPr id="189" name="扶助費平均値テキスト"/>
        <xdr:cNvSpPr txBox="1"/>
      </xdr:nvSpPr>
      <xdr:spPr>
        <a:xfrm>
          <a:off x="4914900" y="9517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70757</xdr:rowOff>
    </xdr:from>
    <xdr:to>
      <xdr:col>24</xdr:col>
      <xdr:colOff>76200</xdr:colOff>
      <xdr:row>57</xdr:row>
      <xdr:rowOff>907</xdr:rowOff>
    </xdr:to>
    <xdr:sp macro="" textlink="">
      <xdr:nvSpPr>
        <xdr:cNvPr id="190" name="フローチャート: 判断 189"/>
        <xdr:cNvSpPr/>
      </xdr:nvSpPr>
      <xdr:spPr>
        <a:xfrm>
          <a:off x="47752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99785</xdr:rowOff>
    </xdr:from>
    <xdr:to>
      <xdr:col>19</xdr:col>
      <xdr:colOff>187325</xdr:colOff>
      <xdr:row>56</xdr:row>
      <xdr:rowOff>110672</xdr:rowOff>
    </xdr:to>
    <xdr:cxnSp macro="">
      <xdr:nvCxnSpPr>
        <xdr:cNvPr id="191" name="直線コネクタ 190"/>
        <xdr:cNvCxnSpPr/>
      </xdr:nvCxnSpPr>
      <xdr:spPr>
        <a:xfrm flipV="1">
          <a:off x="3098800" y="97009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81643</xdr:rowOff>
    </xdr:from>
    <xdr:to>
      <xdr:col>20</xdr:col>
      <xdr:colOff>38100</xdr:colOff>
      <xdr:row>57</xdr:row>
      <xdr:rowOff>11793</xdr:rowOff>
    </xdr:to>
    <xdr:sp macro="" textlink="">
      <xdr:nvSpPr>
        <xdr:cNvPr id="192" name="フローチャート: 判断 191"/>
        <xdr:cNvSpPr/>
      </xdr:nvSpPr>
      <xdr:spPr>
        <a:xfrm>
          <a:off x="3937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168020</xdr:rowOff>
    </xdr:from>
    <xdr:ext cx="736600" cy="259045"/>
    <xdr:sp macro="" textlink="">
      <xdr:nvSpPr>
        <xdr:cNvPr id="193" name="テキスト ボックス 192"/>
        <xdr:cNvSpPr txBox="1"/>
      </xdr:nvSpPr>
      <xdr:spPr>
        <a:xfrm>
          <a:off x="3606800" y="9769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140607</xdr:rowOff>
    </xdr:from>
    <xdr:to>
      <xdr:col>15</xdr:col>
      <xdr:colOff>98425</xdr:colOff>
      <xdr:row>56</xdr:row>
      <xdr:rowOff>110672</xdr:rowOff>
    </xdr:to>
    <xdr:cxnSp macro="">
      <xdr:nvCxnSpPr>
        <xdr:cNvPr id="194" name="直線コネクタ 193"/>
        <xdr:cNvCxnSpPr/>
      </xdr:nvCxnSpPr>
      <xdr:spPr>
        <a:xfrm>
          <a:off x="2209800" y="9570357"/>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27215</xdr:rowOff>
    </xdr:from>
    <xdr:to>
      <xdr:col>15</xdr:col>
      <xdr:colOff>149225</xdr:colOff>
      <xdr:row>56</xdr:row>
      <xdr:rowOff>128815</xdr:rowOff>
    </xdr:to>
    <xdr:sp macro="" textlink="">
      <xdr:nvSpPr>
        <xdr:cNvPr id="195" name="フローチャート: 判断 194"/>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138992</xdr:rowOff>
    </xdr:from>
    <xdr:ext cx="762000" cy="259045"/>
    <xdr:sp macro="" textlink="">
      <xdr:nvSpPr>
        <xdr:cNvPr id="196" name="テキスト ボックス 195"/>
        <xdr:cNvSpPr txBox="1"/>
      </xdr:nvSpPr>
      <xdr:spPr>
        <a:xfrm>
          <a:off x="2717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9978</xdr:rowOff>
    </xdr:from>
    <xdr:to>
      <xdr:col>11</xdr:col>
      <xdr:colOff>9525</xdr:colOff>
      <xdr:row>55</xdr:row>
      <xdr:rowOff>140607</xdr:rowOff>
    </xdr:to>
    <xdr:cxnSp macro="">
      <xdr:nvCxnSpPr>
        <xdr:cNvPr id="197" name="直線コネクタ 196"/>
        <xdr:cNvCxnSpPr/>
      </xdr:nvCxnSpPr>
      <xdr:spPr>
        <a:xfrm>
          <a:off x="1320800" y="943972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198" name="フローチャート: 判断 197"/>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91820</xdr:rowOff>
    </xdr:from>
    <xdr:ext cx="762000" cy="259045"/>
    <xdr:sp macro="" textlink="">
      <xdr:nvSpPr>
        <xdr:cNvPr id="199" name="テキスト ボックス 198"/>
        <xdr:cNvSpPr txBox="1"/>
      </xdr:nvSpPr>
      <xdr:spPr>
        <a:xfrm>
          <a:off x="1828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163285</xdr:rowOff>
    </xdr:from>
    <xdr:to>
      <xdr:col>6</xdr:col>
      <xdr:colOff>171450</xdr:colOff>
      <xdr:row>55</xdr:row>
      <xdr:rowOff>93435</xdr:rowOff>
    </xdr:to>
    <xdr:sp macro="" textlink="">
      <xdr:nvSpPr>
        <xdr:cNvPr id="200" name="フローチャート: 判断 199"/>
        <xdr:cNvSpPr/>
      </xdr:nvSpPr>
      <xdr:spPr>
        <a:xfrm>
          <a:off x="1270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78212</xdr:rowOff>
    </xdr:from>
    <xdr:ext cx="762000" cy="259045"/>
    <xdr:sp macro="" textlink="">
      <xdr:nvSpPr>
        <xdr:cNvPr id="201" name="テキスト ボックス 200"/>
        <xdr:cNvSpPr txBox="1"/>
      </xdr:nvSpPr>
      <xdr:spPr>
        <a:xfrm>
          <a:off x="939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207" name="楕円 206"/>
        <xdr:cNvSpPr/>
      </xdr:nvSpPr>
      <xdr:spPr>
        <a:xfrm>
          <a:off x="47752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53720</xdr:rowOff>
    </xdr:from>
    <xdr:ext cx="762000" cy="259045"/>
    <xdr:sp macro="" textlink="">
      <xdr:nvSpPr>
        <xdr:cNvPr id="208" name="扶助費該当値テキスト"/>
        <xdr:cNvSpPr txBox="1"/>
      </xdr:nvSpPr>
      <xdr:spPr>
        <a:xfrm>
          <a:off x="4914900" y="9654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48985</xdr:rowOff>
    </xdr:from>
    <xdr:to>
      <xdr:col>20</xdr:col>
      <xdr:colOff>38100</xdr:colOff>
      <xdr:row>56</xdr:row>
      <xdr:rowOff>150585</xdr:rowOff>
    </xdr:to>
    <xdr:sp macro="" textlink="">
      <xdr:nvSpPr>
        <xdr:cNvPr id="209" name="楕円 208"/>
        <xdr:cNvSpPr/>
      </xdr:nvSpPr>
      <xdr:spPr>
        <a:xfrm>
          <a:off x="3937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160762</xdr:rowOff>
    </xdr:from>
    <xdr:ext cx="736600" cy="259045"/>
    <xdr:sp macro="" textlink="">
      <xdr:nvSpPr>
        <xdr:cNvPr id="210" name="テキスト ボックス 209"/>
        <xdr:cNvSpPr txBox="1"/>
      </xdr:nvSpPr>
      <xdr:spPr>
        <a:xfrm>
          <a:off x="3606800" y="9419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59872</xdr:rowOff>
    </xdr:from>
    <xdr:to>
      <xdr:col>15</xdr:col>
      <xdr:colOff>149225</xdr:colOff>
      <xdr:row>56</xdr:row>
      <xdr:rowOff>161472</xdr:rowOff>
    </xdr:to>
    <xdr:sp macro="" textlink="">
      <xdr:nvSpPr>
        <xdr:cNvPr id="211" name="楕円 210"/>
        <xdr:cNvSpPr/>
      </xdr:nvSpPr>
      <xdr:spPr>
        <a:xfrm>
          <a:off x="3048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146249</xdr:rowOff>
    </xdr:from>
    <xdr:ext cx="762000" cy="259045"/>
    <xdr:sp macro="" textlink="">
      <xdr:nvSpPr>
        <xdr:cNvPr id="212" name="テキスト ボックス 211"/>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89807</xdr:rowOff>
    </xdr:from>
    <xdr:to>
      <xdr:col>11</xdr:col>
      <xdr:colOff>60325</xdr:colOff>
      <xdr:row>56</xdr:row>
      <xdr:rowOff>19957</xdr:rowOff>
    </xdr:to>
    <xdr:sp macro="" textlink="">
      <xdr:nvSpPr>
        <xdr:cNvPr id="213" name="楕円 212"/>
        <xdr:cNvSpPr/>
      </xdr:nvSpPr>
      <xdr:spPr>
        <a:xfrm>
          <a:off x="2159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30134</xdr:rowOff>
    </xdr:from>
    <xdr:ext cx="762000" cy="259045"/>
    <xdr:sp macro="" textlink="">
      <xdr:nvSpPr>
        <xdr:cNvPr id="214" name="テキスト ボックス 213"/>
        <xdr:cNvSpPr txBox="1"/>
      </xdr:nvSpPr>
      <xdr:spPr>
        <a:xfrm>
          <a:off x="1828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130628</xdr:rowOff>
    </xdr:from>
    <xdr:to>
      <xdr:col>6</xdr:col>
      <xdr:colOff>171450</xdr:colOff>
      <xdr:row>55</xdr:row>
      <xdr:rowOff>60778</xdr:rowOff>
    </xdr:to>
    <xdr:sp macro="" textlink="">
      <xdr:nvSpPr>
        <xdr:cNvPr id="215" name="楕円 214"/>
        <xdr:cNvSpPr/>
      </xdr:nvSpPr>
      <xdr:spPr>
        <a:xfrm>
          <a:off x="12700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70955</xdr:rowOff>
    </xdr:from>
    <xdr:ext cx="762000" cy="259045"/>
    <xdr:sp macro="" textlink="">
      <xdr:nvSpPr>
        <xdr:cNvPr id="216" name="テキスト ボックス 215"/>
        <xdr:cNvSpPr txBox="1"/>
      </xdr:nvSpPr>
      <xdr:spPr>
        <a:xfrm>
          <a:off x="939800" y="91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類似団体平均を大幅に上回る要因としては、下水道事業特別会計への繰出金が挙げられる。低地・河口部といった本市の地理的条件により、水害防止のため、多額の雨水施設整備を行っている。</a:t>
          </a:r>
          <a:endParaRPr lang="ja-JP" altLang="ja-JP" sz="1400">
            <a:effectLst/>
          </a:endParaRPr>
        </a:p>
        <a:p>
          <a:r>
            <a:rPr kumimoji="1" lang="ja-JP" altLang="ja-JP" sz="1100">
              <a:solidFill>
                <a:schemeClr val="dk1"/>
              </a:solidFill>
              <a:effectLst/>
              <a:latin typeface="+mn-lt"/>
              <a:ea typeface="+mn-ea"/>
              <a:cs typeface="+mn-cs"/>
            </a:rPr>
            <a:t>　今後、施設の維持管理に関する経費が増加することが予想されるため、計画的な維持管理に努め経費削減を図る必要がある。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50256</xdr:rowOff>
    </xdr:from>
    <xdr:to>
      <xdr:col>82</xdr:col>
      <xdr:colOff>107950</xdr:colOff>
      <xdr:row>60</xdr:row>
      <xdr:rowOff>130266</xdr:rowOff>
    </xdr:to>
    <xdr:cxnSp macro="">
      <xdr:nvCxnSpPr>
        <xdr:cNvPr id="246" name="直線コネクタ 245"/>
        <xdr:cNvCxnSpPr/>
      </xdr:nvCxnSpPr>
      <xdr:spPr>
        <a:xfrm flipV="1">
          <a:off x="16510000" y="9137106"/>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102343</xdr:rowOff>
    </xdr:from>
    <xdr:ext cx="762000" cy="259045"/>
    <xdr:sp macro="" textlink="">
      <xdr:nvSpPr>
        <xdr:cNvPr id="247" name="その他最小値テキスト"/>
        <xdr:cNvSpPr txBox="1"/>
      </xdr:nvSpPr>
      <xdr:spPr>
        <a:xfrm>
          <a:off x="165989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130266</xdr:rowOff>
    </xdr:from>
    <xdr:to>
      <xdr:col>82</xdr:col>
      <xdr:colOff>196850</xdr:colOff>
      <xdr:row>60</xdr:row>
      <xdr:rowOff>130266</xdr:rowOff>
    </xdr:to>
    <xdr:cxnSp macro="">
      <xdr:nvCxnSpPr>
        <xdr:cNvPr id="248" name="直線コネクタ 247"/>
        <xdr:cNvCxnSpPr/>
      </xdr:nvCxnSpPr>
      <xdr:spPr>
        <a:xfrm>
          <a:off x="16421100" y="10417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136633</xdr:rowOff>
    </xdr:from>
    <xdr:ext cx="762000" cy="259045"/>
    <xdr:sp macro="" textlink="">
      <xdr:nvSpPr>
        <xdr:cNvPr id="249" name="その他最大値テキスト"/>
        <xdr:cNvSpPr txBox="1"/>
      </xdr:nvSpPr>
      <xdr:spPr>
        <a:xfrm>
          <a:off x="16598900" y="888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50256</xdr:rowOff>
    </xdr:from>
    <xdr:to>
      <xdr:col>82</xdr:col>
      <xdr:colOff>196850</xdr:colOff>
      <xdr:row>53</xdr:row>
      <xdr:rowOff>50256</xdr:rowOff>
    </xdr:to>
    <xdr:cxnSp macro="">
      <xdr:nvCxnSpPr>
        <xdr:cNvPr id="250" name="直線コネクタ 249"/>
        <xdr:cNvCxnSpPr/>
      </xdr:nvCxnSpPr>
      <xdr:spPr>
        <a:xfrm>
          <a:off x="16421100" y="913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53522</xdr:rowOff>
    </xdr:from>
    <xdr:to>
      <xdr:col>82</xdr:col>
      <xdr:colOff>107950</xdr:colOff>
      <xdr:row>59</xdr:row>
      <xdr:rowOff>60053</xdr:rowOff>
    </xdr:to>
    <xdr:cxnSp macro="">
      <xdr:nvCxnSpPr>
        <xdr:cNvPr id="251" name="直線コネクタ 250"/>
        <xdr:cNvCxnSpPr/>
      </xdr:nvCxnSpPr>
      <xdr:spPr>
        <a:xfrm flipV="1">
          <a:off x="15671800" y="10169072"/>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143346</xdr:rowOff>
    </xdr:from>
    <xdr:ext cx="762000" cy="259045"/>
    <xdr:sp macro="" textlink="">
      <xdr:nvSpPr>
        <xdr:cNvPr id="252" name="その他平均値テキスト"/>
        <xdr:cNvSpPr txBox="1"/>
      </xdr:nvSpPr>
      <xdr:spPr>
        <a:xfrm>
          <a:off x="16598900" y="9401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126819</xdr:rowOff>
    </xdr:from>
    <xdr:to>
      <xdr:col>82</xdr:col>
      <xdr:colOff>158750</xdr:colOff>
      <xdr:row>56</xdr:row>
      <xdr:rowOff>56969</xdr:rowOff>
    </xdr:to>
    <xdr:sp macro="" textlink="">
      <xdr:nvSpPr>
        <xdr:cNvPr id="253" name="フローチャート: 判断 252"/>
        <xdr:cNvSpPr/>
      </xdr:nvSpPr>
      <xdr:spPr>
        <a:xfrm>
          <a:off x="16459200" y="955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60053</xdr:rowOff>
    </xdr:from>
    <xdr:to>
      <xdr:col>78</xdr:col>
      <xdr:colOff>69850</xdr:colOff>
      <xdr:row>59</xdr:row>
      <xdr:rowOff>92710</xdr:rowOff>
    </xdr:to>
    <xdr:cxnSp macro="">
      <xdr:nvCxnSpPr>
        <xdr:cNvPr id="254" name="直線コネクタ 253"/>
        <xdr:cNvCxnSpPr/>
      </xdr:nvCxnSpPr>
      <xdr:spPr>
        <a:xfrm flipV="1">
          <a:off x="14782800" y="1017560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139881</xdr:rowOff>
    </xdr:from>
    <xdr:to>
      <xdr:col>78</xdr:col>
      <xdr:colOff>120650</xdr:colOff>
      <xdr:row>56</xdr:row>
      <xdr:rowOff>70031</xdr:rowOff>
    </xdr:to>
    <xdr:sp macro="" textlink="">
      <xdr:nvSpPr>
        <xdr:cNvPr id="255" name="フローチャート: 判断 254"/>
        <xdr:cNvSpPr/>
      </xdr:nvSpPr>
      <xdr:spPr>
        <a:xfrm>
          <a:off x="15621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80208</xdr:rowOff>
    </xdr:from>
    <xdr:ext cx="736600" cy="259045"/>
    <xdr:sp macro="" textlink="">
      <xdr:nvSpPr>
        <xdr:cNvPr id="256" name="テキスト ボックス 255"/>
        <xdr:cNvSpPr txBox="1"/>
      </xdr:nvSpPr>
      <xdr:spPr>
        <a:xfrm>
          <a:off x="15290800" y="9338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73116</xdr:rowOff>
    </xdr:from>
    <xdr:to>
      <xdr:col>73</xdr:col>
      <xdr:colOff>180975</xdr:colOff>
      <xdr:row>59</xdr:row>
      <xdr:rowOff>92710</xdr:rowOff>
    </xdr:to>
    <xdr:cxnSp macro="">
      <xdr:nvCxnSpPr>
        <xdr:cNvPr id="257" name="直線コネクタ 256"/>
        <xdr:cNvCxnSpPr/>
      </xdr:nvCxnSpPr>
      <xdr:spPr>
        <a:xfrm>
          <a:off x="13893800" y="1018866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139881</xdr:rowOff>
    </xdr:from>
    <xdr:to>
      <xdr:col>74</xdr:col>
      <xdr:colOff>31750</xdr:colOff>
      <xdr:row>56</xdr:row>
      <xdr:rowOff>70031</xdr:rowOff>
    </xdr:to>
    <xdr:sp macro="" textlink="">
      <xdr:nvSpPr>
        <xdr:cNvPr id="258" name="フローチャート: 判断 257"/>
        <xdr:cNvSpPr/>
      </xdr:nvSpPr>
      <xdr:spPr>
        <a:xfrm>
          <a:off x="14732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80208</xdr:rowOff>
    </xdr:from>
    <xdr:ext cx="762000" cy="259045"/>
    <xdr:sp macro="" textlink="">
      <xdr:nvSpPr>
        <xdr:cNvPr id="259" name="テキスト ボックス 258"/>
        <xdr:cNvSpPr txBox="1"/>
      </xdr:nvSpPr>
      <xdr:spPr>
        <a:xfrm>
          <a:off x="14401800" y="9338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73116</xdr:rowOff>
    </xdr:from>
    <xdr:to>
      <xdr:col>69</xdr:col>
      <xdr:colOff>92075</xdr:colOff>
      <xdr:row>59</xdr:row>
      <xdr:rowOff>79647</xdr:rowOff>
    </xdr:to>
    <xdr:cxnSp macro="">
      <xdr:nvCxnSpPr>
        <xdr:cNvPr id="260" name="直線コネクタ 259"/>
        <xdr:cNvCxnSpPr/>
      </xdr:nvCxnSpPr>
      <xdr:spPr>
        <a:xfrm flipV="1">
          <a:off x="13004800" y="1018866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152944</xdr:rowOff>
    </xdr:from>
    <xdr:to>
      <xdr:col>69</xdr:col>
      <xdr:colOff>142875</xdr:colOff>
      <xdr:row>56</xdr:row>
      <xdr:rowOff>83094</xdr:rowOff>
    </xdr:to>
    <xdr:sp macro="" textlink="">
      <xdr:nvSpPr>
        <xdr:cNvPr id="261" name="フローチャート: 判断 260"/>
        <xdr:cNvSpPr/>
      </xdr:nvSpPr>
      <xdr:spPr>
        <a:xfrm>
          <a:off x="13843000" y="9582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93271</xdr:rowOff>
    </xdr:from>
    <xdr:ext cx="762000" cy="259045"/>
    <xdr:sp macro="" textlink="">
      <xdr:nvSpPr>
        <xdr:cNvPr id="262" name="テキスト ボックス 261"/>
        <xdr:cNvSpPr txBox="1"/>
      </xdr:nvSpPr>
      <xdr:spPr>
        <a:xfrm>
          <a:off x="13512800" y="9351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146413</xdr:rowOff>
    </xdr:from>
    <xdr:to>
      <xdr:col>65</xdr:col>
      <xdr:colOff>53975</xdr:colOff>
      <xdr:row>56</xdr:row>
      <xdr:rowOff>76563</xdr:rowOff>
    </xdr:to>
    <xdr:sp macro="" textlink="">
      <xdr:nvSpPr>
        <xdr:cNvPr id="263" name="フローチャート: 判断 262"/>
        <xdr:cNvSpPr/>
      </xdr:nvSpPr>
      <xdr:spPr>
        <a:xfrm>
          <a:off x="12954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86740</xdr:rowOff>
    </xdr:from>
    <xdr:ext cx="762000" cy="259045"/>
    <xdr:sp macro="" textlink="">
      <xdr:nvSpPr>
        <xdr:cNvPr id="264" name="テキスト ボックス 263"/>
        <xdr:cNvSpPr txBox="1"/>
      </xdr:nvSpPr>
      <xdr:spPr>
        <a:xfrm>
          <a:off x="12623800" y="934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2722</xdr:rowOff>
    </xdr:from>
    <xdr:to>
      <xdr:col>82</xdr:col>
      <xdr:colOff>158750</xdr:colOff>
      <xdr:row>59</xdr:row>
      <xdr:rowOff>104322</xdr:rowOff>
    </xdr:to>
    <xdr:sp macro="" textlink="">
      <xdr:nvSpPr>
        <xdr:cNvPr id="270" name="楕円 269"/>
        <xdr:cNvSpPr/>
      </xdr:nvSpPr>
      <xdr:spPr>
        <a:xfrm>
          <a:off x="164592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146249</xdr:rowOff>
    </xdr:from>
    <xdr:ext cx="762000" cy="259045"/>
    <xdr:sp macro="" textlink="">
      <xdr:nvSpPr>
        <xdr:cNvPr id="271" name="その他該当値テキスト"/>
        <xdr:cNvSpPr txBox="1"/>
      </xdr:nvSpPr>
      <xdr:spPr>
        <a:xfrm>
          <a:off x="16598900" y="100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9253</xdr:rowOff>
    </xdr:from>
    <xdr:to>
      <xdr:col>78</xdr:col>
      <xdr:colOff>120650</xdr:colOff>
      <xdr:row>59</xdr:row>
      <xdr:rowOff>110853</xdr:rowOff>
    </xdr:to>
    <xdr:sp macro="" textlink="">
      <xdr:nvSpPr>
        <xdr:cNvPr id="272" name="楕円 271"/>
        <xdr:cNvSpPr/>
      </xdr:nvSpPr>
      <xdr:spPr>
        <a:xfrm>
          <a:off x="15621000" y="1012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95630</xdr:rowOff>
    </xdr:from>
    <xdr:ext cx="736600" cy="259045"/>
    <xdr:sp macro="" textlink="">
      <xdr:nvSpPr>
        <xdr:cNvPr id="273" name="テキスト ボックス 272"/>
        <xdr:cNvSpPr txBox="1"/>
      </xdr:nvSpPr>
      <xdr:spPr>
        <a:xfrm>
          <a:off x="15290800" y="102111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41910</xdr:rowOff>
    </xdr:from>
    <xdr:to>
      <xdr:col>74</xdr:col>
      <xdr:colOff>31750</xdr:colOff>
      <xdr:row>59</xdr:row>
      <xdr:rowOff>143510</xdr:rowOff>
    </xdr:to>
    <xdr:sp macro="" textlink="">
      <xdr:nvSpPr>
        <xdr:cNvPr id="274" name="楕円 273"/>
        <xdr:cNvSpPr/>
      </xdr:nvSpPr>
      <xdr:spPr>
        <a:xfrm>
          <a:off x="14732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128287</xdr:rowOff>
    </xdr:from>
    <xdr:ext cx="762000" cy="259045"/>
    <xdr:sp macro="" textlink="">
      <xdr:nvSpPr>
        <xdr:cNvPr id="275" name="テキスト ボックス 274"/>
        <xdr:cNvSpPr txBox="1"/>
      </xdr:nvSpPr>
      <xdr:spPr>
        <a:xfrm>
          <a:off x="144018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22316</xdr:rowOff>
    </xdr:from>
    <xdr:to>
      <xdr:col>69</xdr:col>
      <xdr:colOff>142875</xdr:colOff>
      <xdr:row>59</xdr:row>
      <xdr:rowOff>123916</xdr:rowOff>
    </xdr:to>
    <xdr:sp macro="" textlink="">
      <xdr:nvSpPr>
        <xdr:cNvPr id="276" name="楕円 275"/>
        <xdr:cNvSpPr/>
      </xdr:nvSpPr>
      <xdr:spPr>
        <a:xfrm>
          <a:off x="13843000" y="1013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108693</xdr:rowOff>
    </xdr:from>
    <xdr:ext cx="762000" cy="259045"/>
    <xdr:sp macro="" textlink="">
      <xdr:nvSpPr>
        <xdr:cNvPr id="277" name="テキスト ボックス 276"/>
        <xdr:cNvSpPr txBox="1"/>
      </xdr:nvSpPr>
      <xdr:spPr>
        <a:xfrm>
          <a:off x="13512800" y="10224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28847</xdr:rowOff>
    </xdr:from>
    <xdr:to>
      <xdr:col>65</xdr:col>
      <xdr:colOff>53975</xdr:colOff>
      <xdr:row>59</xdr:row>
      <xdr:rowOff>130447</xdr:rowOff>
    </xdr:to>
    <xdr:sp macro="" textlink="">
      <xdr:nvSpPr>
        <xdr:cNvPr id="278" name="楕円 277"/>
        <xdr:cNvSpPr/>
      </xdr:nvSpPr>
      <xdr:spPr>
        <a:xfrm>
          <a:off x="12954000" y="1014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115224</xdr:rowOff>
    </xdr:from>
    <xdr:ext cx="762000" cy="259045"/>
    <xdr:sp macro="" textlink="">
      <xdr:nvSpPr>
        <xdr:cNvPr id="279" name="テキスト ボックス 278"/>
        <xdr:cNvSpPr txBox="1"/>
      </xdr:nvSpPr>
      <xdr:spPr>
        <a:xfrm>
          <a:off x="12623800" y="10230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年度については、ふるさと・多賀城応援寄附制度による返礼品費</a:t>
          </a:r>
          <a:r>
            <a:rPr kumimoji="1" lang="ja-JP" altLang="en-US" sz="1100">
              <a:solidFill>
                <a:schemeClr val="dk1"/>
              </a:solidFill>
              <a:effectLst/>
              <a:latin typeface="+mn-lt"/>
              <a:ea typeface="+mn-ea"/>
              <a:cs typeface="+mn-cs"/>
            </a:rPr>
            <a:t>や地方創生の取組として開催した東大寺展開催に係る補助金</a:t>
          </a:r>
          <a:r>
            <a:rPr kumimoji="1" lang="ja-JP" altLang="ja-JP" sz="1100">
              <a:solidFill>
                <a:schemeClr val="dk1"/>
              </a:solidFill>
              <a:effectLst/>
              <a:latin typeface="+mn-lt"/>
              <a:ea typeface="+mn-ea"/>
              <a:cs typeface="+mn-cs"/>
            </a:rPr>
            <a:t>が増額となっているものの、類似団体平均を下回る９．２％となっている。</a:t>
          </a:r>
          <a:endParaRPr lang="ja-JP" altLang="ja-JP" sz="1400">
            <a:effectLst/>
          </a:endParaRPr>
        </a:p>
        <a:p>
          <a:r>
            <a:rPr kumimoji="1" lang="ja-JP" altLang="ja-JP" sz="1100">
              <a:solidFill>
                <a:schemeClr val="dk1"/>
              </a:solidFill>
              <a:effectLst/>
              <a:latin typeface="+mn-lt"/>
              <a:ea typeface="+mn-ea"/>
              <a:cs typeface="+mn-cs"/>
            </a:rPr>
            <a:t>　今後も各種団体への補助金の適正化を推進するなど、一層の改善に努める。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109039</xdr:rowOff>
    </xdr:from>
    <xdr:to>
      <xdr:col>82</xdr:col>
      <xdr:colOff>107950</xdr:colOff>
      <xdr:row>41</xdr:row>
      <xdr:rowOff>4535</xdr:rowOff>
    </xdr:to>
    <xdr:cxnSp macro="">
      <xdr:nvCxnSpPr>
        <xdr:cNvPr id="308" name="直線コネクタ 307"/>
        <xdr:cNvCxnSpPr/>
      </xdr:nvCxnSpPr>
      <xdr:spPr>
        <a:xfrm flipV="1">
          <a:off x="16510000" y="5766889"/>
          <a:ext cx="0" cy="1267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148062</xdr:rowOff>
    </xdr:from>
    <xdr:ext cx="762000" cy="259045"/>
    <xdr:sp macro="" textlink="">
      <xdr:nvSpPr>
        <xdr:cNvPr id="309" name="補助費等最小値テキスト"/>
        <xdr:cNvSpPr txBox="1"/>
      </xdr:nvSpPr>
      <xdr:spPr>
        <a:xfrm>
          <a:off x="16598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4535</xdr:rowOff>
    </xdr:from>
    <xdr:to>
      <xdr:col>82</xdr:col>
      <xdr:colOff>196850</xdr:colOff>
      <xdr:row>41</xdr:row>
      <xdr:rowOff>4535</xdr:rowOff>
    </xdr:to>
    <xdr:cxnSp macro="">
      <xdr:nvCxnSpPr>
        <xdr:cNvPr id="310" name="直線コネクタ 309"/>
        <xdr:cNvCxnSpPr/>
      </xdr:nvCxnSpPr>
      <xdr:spPr>
        <a:xfrm>
          <a:off x="16421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23966</xdr:rowOff>
    </xdr:from>
    <xdr:ext cx="762000" cy="259045"/>
    <xdr:sp macro="" textlink="">
      <xdr:nvSpPr>
        <xdr:cNvPr id="311" name="補助費等最大値テキスト"/>
        <xdr:cNvSpPr txBox="1"/>
      </xdr:nvSpPr>
      <xdr:spPr>
        <a:xfrm>
          <a:off x="16598900" y="551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109039</xdr:rowOff>
    </xdr:from>
    <xdr:to>
      <xdr:col>82</xdr:col>
      <xdr:colOff>196850</xdr:colOff>
      <xdr:row>33</xdr:row>
      <xdr:rowOff>109039</xdr:rowOff>
    </xdr:to>
    <xdr:cxnSp macro="">
      <xdr:nvCxnSpPr>
        <xdr:cNvPr id="312" name="直線コネクタ 311"/>
        <xdr:cNvCxnSpPr/>
      </xdr:nvCxnSpPr>
      <xdr:spPr>
        <a:xfrm>
          <a:off x="16421100" y="576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25763</xdr:rowOff>
    </xdr:from>
    <xdr:to>
      <xdr:col>82</xdr:col>
      <xdr:colOff>107950</xdr:colOff>
      <xdr:row>36</xdr:row>
      <xdr:rowOff>25763</xdr:rowOff>
    </xdr:to>
    <xdr:cxnSp macro="">
      <xdr:nvCxnSpPr>
        <xdr:cNvPr id="313" name="直線コネクタ 312"/>
        <xdr:cNvCxnSpPr/>
      </xdr:nvCxnSpPr>
      <xdr:spPr>
        <a:xfrm>
          <a:off x="15671800" y="61979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142983</xdr:rowOff>
    </xdr:from>
    <xdr:ext cx="762000" cy="259045"/>
    <xdr:sp macro="" textlink="">
      <xdr:nvSpPr>
        <xdr:cNvPr id="314" name="補助費等平均値テキスト"/>
        <xdr:cNvSpPr txBox="1"/>
      </xdr:nvSpPr>
      <xdr:spPr>
        <a:xfrm>
          <a:off x="16598900" y="6315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170906</xdr:rowOff>
    </xdr:from>
    <xdr:to>
      <xdr:col>82</xdr:col>
      <xdr:colOff>158750</xdr:colOff>
      <xdr:row>37</xdr:row>
      <xdr:rowOff>101056</xdr:rowOff>
    </xdr:to>
    <xdr:sp macro="" textlink="">
      <xdr:nvSpPr>
        <xdr:cNvPr id="315" name="フローチャート: 判断 314"/>
        <xdr:cNvSpPr/>
      </xdr:nvSpPr>
      <xdr:spPr>
        <a:xfrm>
          <a:off x="16459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25763</xdr:rowOff>
    </xdr:from>
    <xdr:to>
      <xdr:col>78</xdr:col>
      <xdr:colOff>69850</xdr:colOff>
      <xdr:row>36</xdr:row>
      <xdr:rowOff>71483</xdr:rowOff>
    </xdr:to>
    <xdr:cxnSp macro="">
      <xdr:nvCxnSpPr>
        <xdr:cNvPr id="316" name="直線コネクタ 315"/>
        <xdr:cNvCxnSpPr/>
      </xdr:nvCxnSpPr>
      <xdr:spPr>
        <a:xfrm flipV="1">
          <a:off x="14782800" y="619796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7" name="フローチャート: 判断 316"/>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8" name="テキスト ボックス 317"/>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51889</xdr:rowOff>
    </xdr:from>
    <xdr:to>
      <xdr:col>73</xdr:col>
      <xdr:colOff>180975</xdr:colOff>
      <xdr:row>36</xdr:row>
      <xdr:rowOff>71483</xdr:rowOff>
    </xdr:to>
    <xdr:cxnSp macro="">
      <xdr:nvCxnSpPr>
        <xdr:cNvPr id="319" name="直線コネクタ 318"/>
        <xdr:cNvCxnSpPr/>
      </xdr:nvCxnSpPr>
      <xdr:spPr>
        <a:xfrm>
          <a:off x="13893800" y="622408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138249</xdr:rowOff>
    </xdr:from>
    <xdr:to>
      <xdr:col>74</xdr:col>
      <xdr:colOff>31750</xdr:colOff>
      <xdr:row>37</xdr:row>
      <xdr:rowOff>68399</xdr:rowOff>
    </xdr:to>
    <xdr:sp macro="" textlink="">
      <xdr:nvSpPr>
        <xdr:cNvPr id="320" name="フローチャート: 判断 319"/>
        <xdr:cNvSpPr/>
      </xdr:nvSpPr>
      <xdr:spPr>
        <a:xfrm>
          <a:off x="14732000" y="63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53176</xdr:rowOff>
    </xdr:from>
    <xdr:ext cx="762000" cy="259045"/>
    <xdr:sp macro="" textlink="">
      <xdr:nvSpPr>
        <xdr:cNvPr id="321" name="テキスト ボックス 320"/>
        <xdr:cNvSpPr txBox="1"/>
      </xdr:nvSpPr>
      <xdr:spPr>
        <a:xfrm>
          <a:off x="14401800" y="6396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51889</xdr:rowOff>
    </xdr:from>
    <xdr:to>
      <xdr:col>69</xdr:col>
      <xdr:colOff>92075</xdr:colOff>
      <xdr:row>36</xdr:row>
      <xdr:rowOff>91077</xdr:rowOff>
    </xdr:to>
    <xdr:cxnSp macro="">
      <xdr:nvCxnSpPr>
        <xdr:cNvPr id="322" name="直線コネクタ 321"/>
        <xdr:cNvCxnSpPr/>
      </xdr:nvCxnSpPr>
      <xdr:spPr>
        <a:xfrm flipV="1">
          <a:off x="13004800" y="622408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105592</xdr:rowOff>
    </xdr:from>
    <xdr:to>
      <xdr:col>69</xdr:col>
      <xdr:colOff>142875</xdr:colOff>
      <xdr:row>37</xdr:row>
      <xdr:rowOff>35742</xdr:rowOff>
    </xdr:to>
    <xdr:sp macro="" textlink="">
      <xdr:nvSpPr>
        <xdr:cNvPr id="323" name="フローチャート: 判断 322"/>
        <xdr:cNvSpPr/>
      </xdr:nvSpPr>
      <xdr:spPr>
        <a:xfrm>
          <a:off x="13843000" y="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20519</xdr:rowOff>
    </xdr:from>
    <xdr:ext cx="762000" cy="259045"/>
    <xdr:sp macro="" textlink="">
      <xdr:nvSpPr>
        <xdr:cNvPr id="324" name="テキスト ボックス 323"/>
        <xdr:cNvSpPr txBox="1"/>
      </xdr:nvSpPr>
      <xdr:spPr>
        <a:xfrm>
          <a:off x="13512800" y="636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46808</xdr:rowOff>
    </xdr:from>
    <xdr:to>
      <xdr:col>65</xdr:col>
      <xdr:colOff>53975</xdr:colOff>
      <xdr:row>36</xdr:row>
      <xdr:rowOff>148408</xdr:rowOff>
    </xdr:to>
    <xdr:sp macro="" textlink="">
      <xdr:nvSpPr>
        <xdr:cNvPr id="325" name="フローチャート: 判断 324"/>
        <xdr:cNvSpPr/>
      </xdr:nvSpPr>
      <xdr:spPr>
        <a:xfrm>
          <a:off x="12954000" y="621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133185</xdr:rowOff>
    </xdr:from>
    <xdr:ext cx="762000" cy="259045"/>
    <xdr:sp macro="" textlink="">
      <xdr:nvSpPr>
        <xdr:cNvPr id="326" name="テキスト ボックス 325"/>
        <xdr:cNvSpPr txBox="1"/>
      </xdr:nvSpPr>
      <xdr:spPr>
        <a:xfrm>
          <a:off x="12623800" y="630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146413</xdr:rowOff>
    </xdr:from>
    <xdr:to>
      <xdr:col>82</xdr:col>
      <xdr:colOff>158750</xdr:colOff>
      <xdr:row>36</xdr:row>
      <xdr:rowOff>76563</xdr:rowOff>
    </xdr:to>
    <xdr:sp macro="" textlink="">
      <xdr:nvSpPr>
        <xdr:cNvPr id="332" name="楕円 331"/>
        <xdr:cNvSpPr/>
      </xdr:nvSpPr>
      <xdr:spPr>
        <a:xfrm>
          <a:off x="16459200" y="614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162940</xdr:rowOff>
    </xdr:from>
    <xdr:ext cx="762000" cy="259045"/>
    <xdr:sp macro="" textlink="">
      <xdr:nvSpPr>
        <xdr:cNvPr id="333" name="補助費等該当値テキスト"/>
        <xdr:cNvSpPr txBox="1"/>
      </xdr:nvSpPr>
      <xdr:spPr>
        <a:xfrm>
          <a:off x="16598900" y="599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146413</xdr:rowOff>
    </xdr:from>
    <xdr:to>
      <xdr:col>78</xdr:col>
      <xdr:colOff>120650</xdr:colOff>
      <xdr:row>36</xdr:row>
      <xdr:rowOff>76563</xdr:rowOff>
    </xdr:to>
    <xdr:sp macro="" textlink="">
      <xdr:nvSpPr>
        <xdr:cNvPr id="334" name="楕円 333"/>
        <xdr:cNvSpPr/>
      </xdr:nvSpPr>
      <xdr:spPr>
        <a:xfrm>
          <a:off x="15621000" y="614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86740</xdr:rowOff>
    </xdr:from>
    <xdr:ext cx="736600" cy="259045"/>
    <xdr:sp macro="" textlink="">
      <xdr:nvSpPr>
        <xdr:cNvPr id="335" name="テキスト ボックス 334"/>
        <xdr:cNvSpPr txBox="1"/>
      </xdr:nvSpPr>
      <xdr:spPr>
        <a:xfrm>
          <a:off x="15290800" y="5916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20683</xdr:rowOff>
    </xdr:from>
    <xdr:to>
      <xdr:col>74</xdr:col>
      <xdr:colOff>31750</xdr:colOff>
      <xdr:row>36</xdr:row>
      <xdr:rowOff>122283</xdr:rowOff>
    </xdr:to>
    <xdr:sp macro="" textlink="">
      <xdr:nvSpPr>
        <xdr:cNvPr id="336" name="楕円 335"/>
        <xdr:cNvSpPr/>
      </xdr:nvSpPr>
      <xdr:spPr>
        <a:xfrm>
          <a:off x="14732000" y="619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132460</xdr:rowOff>
    </xdr:from>
    <xdr:ext cx="762000" cy="259045"/>
    <xdr:sp macro="" textlink="">
      <xdr:nvSpPr>
        <xdr:cNvPr id="337" name="テキスト ボックス 336"/>
        <xdr:cNvSpPr txBox="1"/>
      </xdr:nvSpPr>
      <xdr:spPr>
        <a:xfrm>
          <a:off x="14401800" y="5961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1089</xdr:rowOff>
    </xdr:from>
    <xdr:to>
      <xdr:col>69</xdr:col>
      <xdr:colOff>142875</xdr:colOff>
      <xdr:row>36</xdr:row>
      <xdr:rowOff>102689</xdr:rowOff>
    </xdr:to>
    <xdr:sp macro="" textlink="">
      <xdr:nvSpPr>
        <xdr:cNvPr id="338" name="楕円 337"/>
        <xdr:cNvSpPr/>
      </xdr:nvSpPr>
      <xdr:spPr>
        <a:xfrm>
          <a:off x="13843000" y="617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112866</xdr:rowOff>
    </xdr:from>
    <xdr:ext cx="762000" cy="259045"/>
    <xdr:sp macro="" textlink="">
      <xdr:nvSpPr>
        <xdr:cNvPr id="339" name="テキスト ボックス 338"/>
        <xdr:cNvSpPr txBox="1"/>
      </xdr:nvSpPr>
      <xdr:spPr>
        <a:xfrm>
          <a:off x="13512800" y="5942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40277</xdr:rowOff>
    </xdr:from>
    <xdr:to>
      <xdr:col>65</xdr:col>
      <xdr:colOff>53975</xdr:colOff>
      <xdr:row>36</xdr:row>
      <xdr:rowOff>141877</xdr:rowOff>
    </xdr:to>
    <xdr:sp macro="" textlink="">
      <xdr:nvSpPr>
        <xdr:cNvPr id="340" name="楕円 339"/>
        <xdr:cNvSpPr/>
      </xdr:nvSpPr>
      <xdr:spPr>
        <a:xfrm>
          <a:off x="12954000" y="621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152054</xdr:rowOff>
    </xdr:from>
    <xdr:ext cx="762000" cy="259045"/>
    <xdr:sp macro="" textlink="">
      <xdr:nvSpPr>
        <xdr:cNvPr id="341" name="テキスト ボックス 340"/>
        <xdr:cNvSpPr txBox="1"/>
      </xdr:nvSpPr>
      <xdr:spPr>
        <a:xfrm>
          <a:off x="12623800" y="5981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平成</a:t>
          </a:r>
          <a:r>
            <a:rPr kumimoji="1" lang="ja-JP" altLang="en-US" sz="1000">
              <a:solidFill>
                <a:schemeClr val="dk1"/>
              </a:solidFill>
              <a:effectLst/>
              <a:latin typeface="+mn-lt"/>
              <a:ea typeface="+mn-ea"/>
              <a:cs typeface="+mn-cs"/>
            </a:rPr>
            <a:t>３０</a:t>
          </a:r>
          <a:r>
            <a:rPr kumimoji="1" lang="ja-JP" altLang="ja-JP" sz="1000">
              <a:solidFill>
                <a:schemeClr val="dk1"/>
              </a:solidFill>
              <a:effectLst/>
              <a:latin typeface="+mn-lt"/>
              <a:ea typeface="+mn-ea"/>
              <a:cs typeface="+mn-cs"/>
            </a:rPr>
            <a:t>年度地方債現在高は、新規借入額が元利償還金を下回ったため</a:t>
          </a:r>
          <a:r>
            <a:rPr kumimoji="1" lang="ja-JP" altLang="en-US" sz="1000">
              <a:solidFill>
                <a:schemeClr val="dk1"/>
              </a:solidFill>
              <a:effectLst/>
              <a:latin typeface="+mn-lt"/>
              <a:ea typeface="+mn-ea"/>
              <a:cs typeface="+mn-cs"/>
            </a:rPr>
            <a:t>、約８</a:t>
          </a:r>
          <a:r>
            <a:rPr kumimoji="1" lang="ja-JP" altLang="ja-JP" sz="1000">
              <a:solidFill>
                <a:schemeClr val="dk1"/>
              </a:solidFill>
              <a:effectLst/>
              <a:latin typeface="+mn-lt"/>
              <a:ea typeface="+mn-ea"/>
              <a:cs typeface="+mn-cs"/>
            </a:rPr>
            <a:t>億４千万円減少した。</a:t>
          </a:r>
          <a:endParaRPr lang="ja-JP" altLang="ja-JP" sz="1000">
            <a:effectLst/>
          </a:endParaRPr>
        </a:p>
        <a:p>
          <a:r>
            <a:rPr kumimoji="1" lang="ja-JP" altLang="ja-JP" sz="1000">
              <a:solidFill>
                <a:schemeClr val="dk1"/>
              </a:solidFill>
              <a:effectLst/>
              <a:latin typeface="+mn-lt"/>
              <a:ea typeface="+mn-ea"/>
              <a:cs typeface="+mn-cs"/>
            </a:rPr>
            <a:t>　臨時財政対策債の発行については継続的に行われ、地方債現在高の約４割を占めており、臨時財政対策債の元利償還金は増加傾向となっている。</a:t>
          </a:r>
          <a:endParaRPr lang="ja-JP" altLang="ja-JP" sz="1000">
            <a:effectLst/>
          </a:endParaRPr>
        </a:p>
        <a:p>
          <a:r>
            <a:rPr kumimoji="1" lang="ja-JP" altLang="ja-JP" sz="1000">
              <a:solidFill>
                <a:schemeClr val="dk1"/>
              </a:solidFill>
              <a:effectLst/>
              <a:latin typeface="+mn-lt"/>
              <a:ea typeface="+mn-ea"/>
              <a:cs typeface="+mn-cs"/>
            </a:rPr>
            <a:t>  今後もより一層、新規発行の抑制や、入札等による低利での調達に努める等、継続した取り組みを行うとともに、プライマリーバランスを意識した市債の発行を行い、適正な地方債管理に努める。</a:t>
          </a:r>
          <a:endParaRPr lang="ja-JP" altLang="ja-JP" sz="1000">
            <a:effectLst/>
          </a:endParaRPr>
        </a:p>
        <a:p>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67564</xdr:rowOff>
    </xdr:from>
    <xdr:to>
      <xdr:col>24</xdr:col>
      <xdr:colOff>25400</xdr:colOff>
      <xdr:row>79</xdr:row>
      <xdr:rowOff>143002</xdr:rowOff>
    </xdr:to>
    <xdr:cxnSp macro="">
      <xdr:nvCxnSpPr>
        <xdr:cNvPr id="366" name="直線コネクタ 365"/>
        <xdr:cNvCxnSpPr/>
      </xdr:nvCxnSpPr>
      <xdr:spPr>
        <a:xfrm flipV="1">
          <a:off x="4826000" y="1275486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115079</xdr:rowOff>
    </xdr:from>
    <xdr:ext cx="762000" cy="259045"/>
    <xdr:sp macro="" textlink="">
      <xdr:nvSpPr>
        <xdr:cNvPr id="367" name="公債費最小値テキスト"/>
        <xdr:cNvSpPr txBox="1"/>
      </xdr:nvSpPr>
      <xdr:spPr>
        <a:xfrm>
          <a:off x="4914900" y="13659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143002</xdr:rowOff>
    </xdr:from>
    <xdr:to>
      <xdr:col>24</xdr:col>
      <xdr:colOff>114300</xdr:colOff>
      <xdr:row>79</xdr:row>
      <xdr:rowOff>143002</xdr:rowOff>
    </xdr:to>
    <xdr:cxnSp macro="">
      <xdr:nvCxnSpPr>
        <xdr:cNvPr id="368" name="直線コネクタ 367"/>
        <xdr:cNvCxnSpPr/>
      </xdr:nvCxnSpPr>
      <xdr:spPr>
        <a:xfrm>
          <a:off x="4737100" y="13687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153941</xdr:rowOff>
    </xdr:from>
    <xdr:ext cx="762000" cy="259045"/>
    <xdr:sp macro="" textlink="">
      <xdr:nvSpPr>
        <xdr:cNvPr id="369" name="公債費最大値テキスト"/>
        <xdr:cNvSpPr txBox="1"/>
      </xdr:nvSpPr>
      <xdr:spPr>
        <a:xfrm>
          <a:off x="4914900" y="1249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67564</xdr:rowOff>
    </xdr:from>
    <xdr:to>
      <xdr:col>24</xdr:col>
      <xdr:colOff>114300</xdr:colOff>
      <xdr:row>74</xdr:row>
      <xdr:rowOff>67564</xdr:rowOff>
    </xdr:to>
    <xdr:cxnSp macro="">
      <xdr:nvCxnSpPr>
        <xdr:cNvPr id="370" name="直線コネクタ 369"/>
        <xdr:cNvCxnSpPr/>
      </xdr:nvCxnSpPr>
      <xdr:spPr>
        <a:xfrm>
          <a:off x="4737100" y="12754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65278</xdr:rowOff>
    </xdr:from>
    <xdr:to>
      <xdr:col>24</xdr:col>
      <xdr:colOff>25400</xdr:colOff>
      <xdr:row>77</xdr:row>
      <xdr:rowOff>69850</xdr:rowOff>
    </xdr:to>
    <xdr:cxnSp macro="">
      <xdr:nvCxnSpPr>
        <xdr:cNvPr id="371" name="直線コネクタ 370"/>
        <xdr:cNvCxnSpPr/>
      </xdr:nvCxnSpPr>
      <xdr:spPr>
        <a:xfrm flipV="1">
          <a:off x="3987800" y="1326692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72"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3" name="フローチャート: 判断 372"/>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69850</xdr:rowOff>
    </xdr:from>
    <xdr:to>
      <xdr:col>19</xdr:col>
      <xdr:colOff>187325</xdr:colOff>
      <xdr:row>77</xdr:row>
      <xdr:rowOff>124713</xdr:rowOff>
    </xdr:to>
    <xdr:cxnSp macro="">
      <xdr:nvCxnSpPr>
        <xdr:cNvPr id="374" name="直線コネクタ 373"/>
        <xdr:cNvCxnSpPr/>
      </xdr:nvCxnSpPr>
      <xdr:spPr>
        <a:xfrm flipV="1">
          <a:off x="3098800" y="13271500"/>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51054</xdr:rowOff>
    </xdr:from>
    <xdr:to>
      <xdr:col>20</xdr:col>
      <xdr:colOff>38100</xdr:colOff>
      <xdr:row>77</xdr:row>
      <xdr:rowOff>152654</xdr:rowOff>
    </xdr:to>
    <xdr:sp macro="" textlink="">
      <xdr:nvSpPr>
        <xdr:cNvPr id="375" name="フローチャート: 判断 374"/>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137431</xdr:rowOff>
    </xdr:from>
    <xdr:ext cx="736600" cy="259045"/>
    <xdr:sp macro="" textlink="">
      <xdr:nvSpPr>
        <xdr:cNvPr id="376" name="テキスト ボックス 375"/>
        <xdr:cNvSpPr txBox="1"/>
      </xdr:nvSpPr>
      <xdr:spPr>
        <a:xfrm>
          <a:off x="3606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110998</xdr:rowOff>
    </xdr:from>
    <xdr:to>
      <xdr:col>15</xdr:col>
      <xdr:colOff>98425</xdr:colOff>
      <xdr:row>77</xdr:row>
      <xdr:rowOff>124713</xdr:rowOff>
    </xdr:to>
    <xdr:cxnSp macro="">
      <xdr:nvCxnSpPr>
        <xdr:cNvPr id="377" name="直線コネクタ 376"/>
        <xdr:cNvCxnSpPr/>
      </xdr:nvCxnSpPr>
      <xdr:spPr>
        <a:xfrm>
          <a:off x="2209800" y="13312648"/>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8" name="フローチャート: 判断 377"/>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5097</xdr:rowOff>
    </xdr:from>
    <xdr:ext cx="762000" cy="259045"/>
    <xdr:sp macro="" textlink="">
      <xdr:nvSpPr>
        <xdr:cNvPr id="379" name="テキスト ボックス 378"/>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110998</xdr:rowOff>
    </xdr:from>
    <xdr:to>
      <xdr:col>11</xdr:col>
      <xdr:colOff>9525</xdr:colOff>
      <xdr:row>78</xdr:row>
      <xdr:rowOff>67563</xdr:rowOff>
    </xdr:to>
    <xdr:cxnSp macro="">
      <xdr:nvCxnSpPr>
        <xdr:cNvPr id="380" name="直線コネクタ 379"/>
        <xdr:cNvCxnSpPr/>
      </xdr:nvCxnSpPr>
      <xdr:spPr>
        <a:xfrm flipV="1">
          <a:off x="1320800" y="13312648"/>
          <a:ext cx="8890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28194</xdr:rowOff>
    </xdr:from>
    <xdr:to>
      <xdr:col>11</xdr:col>
      <xdr:colOff>60325</xdr:colOff>
      <xdr:row>77</xdr:row>
      <xdr:rowOff>129794</xdr:rowOff>
    </xdr:to>
    <xdr:sp macro="" textlink="">
      <xdr:nvSpPr>
        <xdr:cNvPr id="381" name="フローチャート: 判断 380"/>
        <xdr:cNvSpPr/>
      </xdr:nvSpPr>
      <xdr:spPr>
        <a:xfrm>
          <a:off x="2159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139971</xdr:rowOff>
    </xdr:from>
    <xdr:ext cx="762000" cy="259045"/>
    <xdr:sp macro="" textlink="">
      <xdr:nvSpPr>
        <xdr:cNvPr id="382" name="テキスト ボックス 381"/>
        <xdr:cNvSpPr txBox="1"/>
      </xdr:nvSpPr>
      <xdr:spPr>
        <a:xfrm>
          <a:off x="1828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83" name="フローチャート: 判断 382"/>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73677</xdr:rowOff>
    </xdr:from>
    <xdr:ext cx="762000" cy="259045"/>
    <xdr:sp macro="" textlink="">
      <xdr:nvSpPr>
        <xdr:cNvPr id="384" name="テキスト ボックス 383"/>
        <xdr:cNvSpPr txBox="1"/>
      </xdr:nvSpPr>
      <xdr:spPr>
        <a:xfrm>
          <a:off x="939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14478</xdr:rowOff>
    </xdr:from>
    <xdr:to>
      <xdr:col>24</xdr:col>
      <xdr:colOff>76200</xdr:colOff>
      <xdr:row>77</xdr:row>
      <xdr:rowOff>116078</xdr:rowOff>
    </xdr:to>
    <xdr:sp macro="" textlink="">
      <xdr:nvSpPr>
        <xdr:cNvPr id="390" name="楕円 389"/>
        <xdr:cNvSpPr/>
      </xdr:nvSpPr>
      <xdr:spPr>
        <a:xfrm>
          <a:off x="47752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31005</xdr:rowOff>
    </xdr:from>
    <xdr:ext cx="762000" cy="259045"/>
    <xdr:sp macro="" textlink="">
      <xdr:nvSpPr>
        <xdr:cNvPr id="391" name="公債費該当値テキスト"/>
        <xdr:cNvSpPr txBox="1"/>
      </xdr:nvSpPr>
      <xdr:spPr>
        <a:xfrm>
          <a:off x="4914900" y="1306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19050</xdr:rowOff>
    </xdr:from>
    <xdr:to>
      <xdr:col>20</xdr:col>
      <xdr:colOff>38100</xdr:colOff>
      <xdr:row>77</xdr:row>
      <xdr:rowOff>120650</xdr:rowOff>
    </xdr:to>
    <xdr:sp macro="" textlink="">
      <xdr:nvSpPr>
        <xdr:cNvPr id="392" name="楕円 391"/>
        <xdr:cNvSpPr/>
      </xdr:nvSpPr>
      <xdr:spPr>
        <a:xfrm>
          <a:off x="3937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130827</xdr:rowOff>
    </xdr:from>
    <xdr:ext cx="736600" cy="259045"/>
    <xdr:sp macro="" textlink="">
      <xdr:nvSpPr>
        <xdr:cNvPr id="393" name="テキスト ボックス 392"/>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73913</xdr:rowOff>
    </xdr:from>
    <xdr:to>
      <xdr:col>15</xdr:col>
      <xdr:colOff>149225</xdr:colOff>
      <xdr:row>78</xdr:row>
      <xdr:rowOff>4063</xdr:rowOff>
    </xdr:to>
    <xdr:sp macro="" textlink="">
      <xdr:nvSpPr>
        <xdr:cNvPr id="394" name="楕円 393"/>
        <xdr:cNvSpPr/>
      </xdr:nvSpPr>
      <xdr:spPr>
        <a:xfrm>
          <a:off x="3048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160290</xdr:rowOff>
    </xdr:from>
    <xdr:ext cx="762000" cy="259045"/>
    <xdr:sp macro="" textlink="">
      <xdr:nvSpPr>
        <xdr:cNvPr id="395" name="テキスト ボックス 394"/>
        <xdr:cNvSpPr txBox="1"/>
      </xdr:nvSpPr>
      <xdr:spPr>
        <a:xfrm>
          <a:off x="2717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60198</xdr:rowOff>
    </xdr:from>
    <xdr:to>
      <xdr:col>11</xdr:col>
      <xdr:colOff>60325</xdr:colOff>
      <xdr:row>77</xdr:row>
      <xdr:rowOff>161798</xdr:rowOff>
    </xdr:to>
    <xdr:sp macro="" textlink="">
      <xdr:nvSpPr>
        <xdr:cNvPr id="396" name="楕円 395"/>
        <xdr:cNvSpPr/>
      </xdr:nvSpPr>
      <xdr:spPr>
        <a:xfrm>
          <a:off x="2159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146575</xdr:rowOff>
    </xdr:from>
    <xdr:ext cx="762000" cy="259045"/>
    <xdr:sp macro="" textlink="">
      <xdr:nvSpPr>
        <xdr:cNvPr id="397" name="テキスト ボックス 396"/>
        <xdr:cNvSpPr txBox="1"/>
      </xdr:nvSpPr>
      <xdr:spPr>
        <a:xfrm>
          <a:off x="18288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16763</xdr:rowOff>
    </xdr:from>
    <xdr:to>
      <xdr:col>6</xdr:col>
      <xdr:colOff>171450</xdr:colOff>
      <xdr:row>78</xdr:row>
      <xdr:rowOff>118363</xdr:rowOff>
    </xdr:to>
    <xdr:sp macro="" textlink="">
      <xdr:nvSpPr>
        <xdr:cNvPr id="398" name="楕円 397"/>
        <xdr:cNvSpPr/>
      </xdr:nvSpPr>
      <xdr:spPr>
        <a:xfrm>
          <a:off x="1270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103140</xdr:rowOff>
    </xdr:from>
    <xdr:ext cx="762000" cy="259045"/>
    <xdr:sp macro="" textlink="">
      <xdr:nvSpPr>
        <xdr:cNvPr id="399" name="テキスト ボックス 398"/>
        <xdr:cNvSpPr txBox="1"/>
      </xdr:nvSpPr>
      <xdr:spPr>
        <a:xfrm>
          <a:off x="939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類似団体平均を上回る要因としては、本市の地理的条件による雨水対策事業への下水道事業繰出金が多額となっていることが挙げられる。</a:t>
          </a:r>
          <a:endParaRPr lang="ja-JP" altLang="ja-JP" sz="1400">
            <a:effectLst/>
          </a:endParaRPr>
        </a:p>
        <a:p>
          <a:r>
            <a:rPr kumimoji="1" lang="ja-JP" altLang="ja-JP" sz="1100">
              <a:solidFill>
                <a:schemeClr val="dk1"/>
              </a:solidFill>
              <a:effectLst/>
              <a:latin typeface="+mn-lt"/>
              <a:ea typeface="+mn-ea"/>
              <a:cs typeface="+mn-cs"/>
            </a:rPr>
            <a:t>   今後も事務事業の見直しや適正な定員管理等による歳出削減を図るとともに、計画的な施設維持管理を推進し、行財政運営の改善に努める。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140716</xdr:rowOff>
    </xdr:from>
    <xdr:to>
      <xdr:col>82</xdr:col>
      <xdr:colOff>107950</xdr:colOff>
      <xdr:row>81</xdr:row>
      <xdr:rowOff>120142</xdr:rowOff>
    </xdr:to>
    <xdr:cxnSp macro="">
      <xdr:nvCxnSpPr>
        <xdr:cNvPr id="425" name="直線コネクタ 424"/>
        <xdr:cNvCxnSpPr/>
      </xdr:nvCxnSpPr>
      <xdr:spPr>
        <a:xfrm flipV="1">
          <a:off x="16510000" y="1282801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92219</xdr:rowOff>
    </xdr:from>
    <xdr:ext cx="762000" cy="259045"/>
    <xdr:sp macro="" textlink="">
      <xdr:nvSpPr>
        <xdr:cNvPr id="426" name="公債費以外最小値テキスト"/>
        <xdr:cNvSpPr txBox="1"/>
      </xdr:nvSpPr>
      <xdr:spPr>
        <a:xfrm>
          <a:off x="165989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120142</xdr:rowOff>
    </xdr:from>
    <xdr:to>
      <xdr:col>82</xdr:col>
      <xdr:colOff>196850</xdr:colOff>
      <xdr:row>81</xdr:row>
      <xdr:rowOff>120142</xdr:rowOff>
    </xdr:to>
    <xdr:cxnSp macro="">
      <xdr:nvCxnSpPr>
        <xdr:cNvPr id="427" name="直線コネクタ 426"/>
        <xdr:cNvCxnSpPr/>
      </xdr:nvCxnSpPr>
      <xdr:spPr>
        <a:xfrm>
          <a:off x="16421100" y="1400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55643</xdr:rowOff>
    </xdr:from>
    <xdr:ext cx="762000" cy="259045"/>
    <xdr:sp macro="" textlink="">
      <xdr:nvSpPr>
        <xdr:cNvPr id="428" name="公債費以外最大値テキスト"/>
        <xdr:cNvSpPr txBox="1"/>
      </xdr:nvSpPr>
      <xdr:spPr>
        <a:xfrm>
          <a:off x="16598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140716</xdr:rowOff>
    </xdr:from>
    <xdr:to>
      <xdr:col>82</xdr:col>
      <xdr:colOff>196850</xdr:colOff>
      <xdr:row>74</xdr:row>
      <xdr:rowOff>140716</xdr:rowOff>
    </xdr:to>
    <xdr:cxnSp macro="">
      <xdr:nvCxnSpPr>
        <xdr:cNvPr id="429" name="直線コネクタ 428"/>
        <xdr:cNvCxnSpPr/>
      </xdr:nvCxnSpPr>
      <xdr:spPr>
        <a:xfrm>
          <a:off x="16421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104139</xdr:rowOff>
    </xdr:from>
    <xdr:to>
      <xdr:col>82</xdr:col>
      <xdr:colOff>107950</xdr:colOff>
      <xdr:row>80</xdr:row>
      <xdr:rowOff>117856</xdr:rowOff>
    </xdr:to>
    <xdr:cxnSp macro="">
      <xdr:nvCxnSpPr>
        <xdr:cNvPr id="430" name="直線コネクタ 429"/>
        <xdr:cNvCxnSpPr/>
      </xdr:nvCxnSpPr>
      <xdr:spPr>
        <a:xfrm flipV="1">
          <a:off x="15671800" y="13820139"/>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19575</xdr:rowOff>
    </xdr:from>
    <xdr:ext cx="762000" cy="259045"/>
    <xdr:sp macro="" textlink="">
      <xdr:nvSpPr>
        <xdr:cNvPr id="431" name="公債費以外平均値テキスト"/>
        <xdr:cNvSpPr txBox="1"/>
      </xdr:nvSpPr>
      <xdr:spPr>
        <a:xfrm>
          <a:off x="16598900" y="13221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32" name="フローチャート: 判断 431"/>
        <xdr:cNvSpPr/>
      </xdr:nvSpPr>
      <xdr:spPr>
        <a:xfrm>
          <a:off x="164592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117856</xdr:rowOff>
    </xdr:from>
    <xdr:to>
      <xdr:col>78</xdr:col>
      <xdr:colOff>69850</xdr:colOff>
      <xdr:row>81</xdr:row>
      <xdr:rowOff>42418</xdr:rowOff>
    </xdr:to>
    <xdr:cxnSp macro="">
      <xdr:nvCxnSpPr>
        <xdr:cNvPr id="433" name="直線コネクタ 432"/>
        <xdr:cNvCxnSpPr/>
      </xdr:nvCxnSpPr>
      <xdr:spPr>
        <a:xfrm flipV="1">
          <a:off x="14782800" y="1383385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169926</xdr:rowOff>
    </xdr:from>
    <xdr:to>
      <xdr:col>78</xdr:col>
      <xdr:colOff>120650</xdr:colOff>
      <xdr:row>78</xdr:row>
      <xdr:rowOff>100076</xdr:rowOff>
    </xdr:to>
    <xdr:sp macro="" textlink="">
      <xdr:nvSpPr>
        <xdr:cNvPr id="434" name="フローチャート: 判断 433"/>
        <xdr:cNvSpPr/>
      </xdr:nvSpPr>
      <xdr:spPr>
        <a:xfrm>
          <a:off x="15621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110253</xdr:rowOff>
    </xdr:from>
    <xdr:ext cx="736600" cy="259045"/>
    <xdr:sp macro="" textlink="">
      <xdr:nvSpPr>
        <xdr:cNvPr id="435" name="テキスト ボックス 434"/>
        <xdr:cNvSpPr txBox="1"/>
      </xdr:nvSpPr>
      <xdr:spPr>
        <a:xfrm>
          <a:off x="15290800" y="13140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44704</xdr:rowOff>
    </xdr:from>
    <xdr:to>
      <xdr:col>73</xdr:col>
      <xdr:colOff>180975</xdr:colOff>
      <xdr:row>81</xdr:row>
      <xdr:rowOff>42418</xdr:rowOff>
    </xdr:to>
    <xdr:cxnSp macro="">
      <xdr:nvCxnSpPr>
        <xdr:cNvPr id="436" name="直線コネクタ 435"/>
        <xdr:cNvCxnSpPr/>
      </xdr:nvCxnSpPr>
      <xdr:spPr>
        <a:xfrm>
          <a:off x="13893800" y="13760704"/>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147065</xdr:rowOff>
    </xdr:from>
    <xdr:to>
      <xdr:col>74</xdr:col>
      <xdr:colOff>31750</xdr:colOff>
      <xdr:row>78</xdr:row>
      <xdr:rowOff>77215</xdr:rowOff>
    </xdr:to>
    <xdr:sp macro="" textlink="">
      <xdr:nvSpPr>
        <xdr:cNvPr id="437" name="フローチャート: 判断 436"/>
        <xdr:cNvSpPr/>
      </xdr:nvSpPr>
      <xdr:spPr>
        <a:xfrm>
          <a:off x="14732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87392</xdr:rowOff>
    </xdr:from>
    <xdr:ext cx="762000" cy="259045"/>
    <xdr:sp macro="" textlink="">
      <xdr:nvSpPr>
        <xdr:cNvPr id="438" name="テキスト ボックス 437"/>
        <xdr:cNvSpPr txBox="1"/>
      </xdr:nvSpPr>
      <xdr:spPr>
        <a:xfrm>
          <a:off x="14401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44704</xdr:rowOff>
    </xdr:from>
    <xdr:to>
      <xdr:col>69</xdr:col>
      <xdr:colOff>92075</xdr:colOff>
      <xdr:row>80</xdr:row>
      <xdr:rowOff>44704</xdr:rowOff>
    </xdr:to>
    <xdr:cxnSp macro="">
      <xdr:nvCxnSpPr>
        <xdr:cNvPr id="439" name="直線コネクタ 438"/>
        <xdr:cNvCxnSpPr/>
      </xdr:nvCxnSpPr>
      <xdr:spPr>
        <a:xfrm>
          <a:off x="13004800" y="137607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87630</xdr:rowOff>
    </xdr:from>
    <xdr:to>
      <xdr:col>69</xdr:col>
      <xdr:colOff>142875</xdr:colOff>
      <xdr:row>78</xdr:row>
      <xdr:rowOff>17780</xdr:rowOff>
    </xdr:to>
    <xdr:sp macro="" textlink="">
      <xdr:nvSpPr>
        <xdr:cNvPr id="440" name="フローチャート: 判断 439"/>
        <xdr:cNvSpPr/>
      </xdr:nvSpPr>
      <xdr:spPr>
        <a:xfrm>
          <a:off x="13843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27957</xdr:rowOff>
    </xdr:from>
    <xdr:ext cx="762000" cy="259045"/>
    <xdr:sp macro="" textlink="">
      <xdr:nvSpPr>
        <xdr:cNvPr id="441" name="テキスト ボックス 440"/>
        <xdr:cNvSpPr txBox="1"/>
      </xdr:nvSpPr>
      <xdr:spPr>
        <a:xfrm>
          <a:off x="13512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42" name="フローチャート: 判断 441"/>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57675</xdr:rowOff>
    </xdr:from>
    <xdr:ext cx="762000" cy="259045"/>
    <xdr:sp macro="" textlink="">
      <xdr:nvSpPr>
        <xdr:cNvPr id="443" name="テキスト ボックス 442"/>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53339</xdr:rowOff>
    </xdr:from>
    <xdr:to>
      <xdr:col>82</xdr:col>
      <xdr:colOff>158750</xdr:colOff>
      <xdr:row>80</xdr:row>
      <xdr:rowOff>154939</xdr:rowOff>
    </xdr:to>
    <xdr:sp macro="" textlink="">
      <xdr:nvSpPr>
        <xdr:cNvPr id="449" name="楕円 448"/>
        <xdr:cNvSpPr/>
      </xdr:nvSpPr>
      <xdr:spPr>
        <a:xfrm>
          <a:off x="16459200" y="137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25416</xdr:rowOff>
    </xdr:from>
    <xdr:ext cx="762000" cy="259045"/>
    <xdr:sp macro="" textlink="">
      <xdr:nvSpPr>
        <xdr:cNvPr id="450" name="公債費以外該当値テキスト"/>
        <xdr:cNvSpPr txBox="1"/>
      </xdr:nvSpPr>
      <xdr:spPr>
        <a:xfrm>
          <a:off x="165989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67056</xdr:rowOff>
    </xdr:from>
    <xdr:to>
      <xdr:col>78</xdr:col>
      <xdr:colOff>120650</xdr:colOff>
      <xdr:row>80</xdr:row>
      <xdr:rowOff>168656</xdr:rowOff>
    </xdr:to>
    <xdr:sp macro="" textlink="">
      <xdr:nvSpPr>
        <xdr:cNvPr id="451" name="楕円 450"/>
        <xdr:cNvSpPr/>
      </xdr:nvSpPr>
      <xdr:spPr>
        <a:xfrm>
          <a:off x="15621000" y="1378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153433</xdr:rowOff>
    </xdr:from>
    <xdr:ext cx="736600" cy="259045"/>
    <xdr:sp macro="" textlink="">
      <xdr:nvSpPr>
        <xdr:cNvPr id="452" name="テキスト ボックス 451"/>
        <xdr:cNvSpPr txBox="1"/>
      </xdr:nvSpPr>
      <xdr:spPr>
        <a:xfrm>
          <a:off x="15290800" y="13869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163068</xdr:rowOff>
    </xdr:from>
    <xdr:to>
      <xdr:col>74</xdr:col>
      <xdr:colOff>31750</xdr:colOff>
      <xdr:row>81</xdr:row>
      <xdr:rowOff>93218</xdr:rowOff>
    </xdr:to>
    <xdr:sp macro="" textlink="">
      <xdr:nvSpPr>
        <xdr:cNvPr id="453" name="楕円 452"/>
        <xdr:cNvSpPr/>
      </xdr:nvSpPr>
      <xdr:spPr>
        <a:xfrm>
          <a:off x="14732000" y="1387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77995</xdr:rowOff>
    </xdr:from>
    <xdr:ext cx="762000" cy="259045"/>
    <xdr:sp macro="" textlink="">
      <xdr:nvSpPr>
        <xdr:cNvPr id="454" name="テキスト ボックス 453"/>
        <xdr:cNvSpPr txBox="1"/>
      </xdr:nvSpPr>
      <xdr:spPr>
        <a:xfrm>
          <a:off x="14401800" y="13965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165354</xdr:rowOff>
    </xdr:from>
    <xdr:to>
      <xdr:col>69</xdr:col>
      <xdr:colOff>142875</xdr:colOff>
      <xdr:row>80</xdr:row>
      <xdr:rowOff>95504</xdr:rowOff>
    </xdr:to>
    <xdr:sp macro="" textlink="">
      <xdr:nvSpPr>
        <xdr:cNvPr id="455" name="楕円 454"/>
        <xdr:cNvSpPr/>
      </xdr:nvSpPr>
      <xdr:spPr>
        <a:xfrm>
          <a:off x="13843000" y="1370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80281</xdr:rowOff>
    </xdr:from>
    <xdr:ext cx="762000" cy="259045"/>
    <xdr:sp macro="" textlink="">
      <xdr:nvSpPr>
        <xdr:cNvPr id="456" name="テキスト ボックス 455"/>
        <xdr:cNvSpPr txBox="1"/>
      </xdr:nvSpPr>
      <xdr:spPr>
        <a:xfrm>
          <a:off x="13512800" y="13796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165354</xdr:rowOff>
    </xdr:from>
    <xdr:to>
      <xdr:col>65</xdr:col>
      <xdr:colOff>53975</xdr:colOff>
      <xdr:row>80</xdr:row>
      <xdr:rowOff>95504</xdr:rowOff>
    </xdr:to>
    <xdr:sp macro="" textlink="">
      <xdr:nvSpPr>
        <xdr:cNvPr id="457" name="楕円 456"/>
        <xdr:cNvSpPr/>
      </xdr:nvSpPr>
      <xdr:spPr>
        <a:xfrm>
          <a:off x="12954000" y="1370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80281</xdr:rowOff>
    </xdr:from>
    <xdr:ext cx="762000" cy="259045"/>
    <xdr:sp macro="" textlink="">
      <xdr:nvSpPr>
        <xdr:cNvPr id="458" name="テキスト ボックス 457"/>
        <xdr:cNvSpPr txBox="1"/>
      </xdr:nvSpPr>
      <xdr:spPr>
        <a:xfrm>
          <a:off x="12623800" y="13796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宮城県多賀城市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116865</xdr:rowOff>
    </xdr:from>
    <xdr:to>
      <xdr:col>29</xdr:col>
      <xdr:colOff>127000</xdr:colOff>
      <xdr:row>19</xdr:row>
      <xdr:rowOff>86500</xdr:rowOff>
    </xdr:to>
    <xdr:cxnSp macro="">
      <xdr:nvCxnSpPr>
        <xdr:cNvPr id="45" name="直線コネクタ 44"/>
        <xdr:cNvCxnSpPr/>
      </xdr:nvCxnSpPr>
      <xdr:spPr bwMode="auto">
        <a:xfrm flipV="1">
          <a:off x="5651500" y="2221890"/>
          <a:ext cx="0" cy="11697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58577</xdr:rowOff>
    </xdr:from>
    <xdr:ext cx="762000" cy="259045"/>
    <xdr:sp macro="" textlink="">
      <xdr:nvSpPr>
        <xdr:cNvPr id="46" name="人口1人当たり決算額の推移最小値テキスト130"/>
        <xdr:cNvSpPr txBox="1"/>
      </xdr:nvSpPr>
      <xdr:spPr>
        <a:xfrm>
          <a:off x="5740400" y="3363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86500</xdr:rowOff>
    </xdr:from>
    <xdr:to>
      <xdr:col>30</xdr:col>
      <xdr:colOff>25400</xdr:colOff>
      <xdr:row>19</xdr:row>
      <xdr:rowOff>86500</xdr:rowOff>
    </xdr:to>
    <xdr:cxnSp macro="">
      <xdr:nvCxnSpPr>
        <xdr:cNvPr id="47" name="直線コネクタ 46"/>
        <xdr:cNvCxnSpPr/>
      </xdr:nvCxnSpPr>
      <xdr:spPr bwMode="auto">
        <a:xfrm>
          <a:off x="5562600" y="3391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31792</xdr:rowOff>
    </xdr:from>
    <xdr:ext cx="762000" cy="259045"/>
    <xdr:sp macro="" textlink="">
      <xdr:nvSpPr>
        <xdr:cNvPr id="48" name="人口1人当たり決算額の推移最大値テキスト130"/>
        <xdr:cNvSpPr txBox="1"/>
      </xdr:nvSpPr>
      <xdr:spPr>
        <a:xfrm>
          <a:off x="5740400" y="196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116865</xdr:rowOff>
    </xdr:from>
    <xdr:to>
      <xdr:col>30</xdr:col>
      <xdr:colOff>25400</xdr:colOff>
      <xdr:row>12</xdr:row>
      <xdr:rowOff>116865</xdr:rowOff>
    </xdr:to>
    <xdr:cxnSp macro="">
      <xdr:nvCxnSpPr>
        <xdr:cNvPr id="49" name="直線コネクタ 48"/>
        <xdr:cNvCxnSpPr/>
      </xdr:nvCxnSpPr>
      <xdr:spPr bwMode="auto">
        <a:xfrm>
          <a:off x="5562600" y="2221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49752</xdr:rowOff>
    </xdr:from>
    <xdr:to>
      <xdr:col>29</xdr:col>
      <xdr:colOff>127000</xdr:colOff>
      <xdr:row>17</xdr:row>
      <xdr:rowOff>53010</xdr:rowOff>
    </xdr:to>
    <xdr:cxnSp macro="">
      <xdr:nvCxnSpPr>
        <xdr:cNvPr id="50" name="直線コネクタ 49"/>
        <xdr:cNvCxnSpPr/>
      </xdr:nvCxnSpPr>
      <xdr:spPr bwMode="auto">
        <a:xfrm>
          <a:off x="5003800" y="3012027"/>
          <a:ext cx="647700" cy="32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17708</xdr:rowOff>
    </xdr:from>
    <xdr:ext cx="762000" cy="259045"/>
    <xdr:sp macro="" textlink="">
      <xdr:nvSpPr>
        <xdr:cNvPr id="51" name="人口1人当たり決算額の推移平均値テキスト130"/>
        <xdr:cNvSpPr txBox="1"/>
      </xdr:nvSpPr>
      <xdr:spPr>
        <a:xfrm>
          <a:off x="5740400" y="2808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1181</xdr:rowOff>
    </xdr:from>
    <xdr:to>
      <xdr:col>29</xdr:col>
      <xdr:colOff>177800</xdr:colOff>
      <xdr:row>17</xdr:row>
      <xdr:rowOff>102781</xdr:rowOff>
    </xdr:to>
    <xdr:sp macro="" textlink="">
      <xdr:nvSpPr>
        <xdr:cNvPr id="52" name="フローチャート: 判断 51"/>
        <xdr:cNvSpPr/>
      </xdr:nvSpPr>
      <xdr:spPr bwMode="auto">
        <a:xfrm>
          <a:off x="56007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30702</xdr:rowOff>
    </xdr:from>
    <xdr:to>
      <xdr:col>26</xdr:col>
      <xdr:colOff>50800</xdr:colOff>
      <xdr:row>17</xdr:row>
      <xdr:rowOff>49752</xdr:rowOff>
    </xdr:to>
    <xdr:cxnSp macro="">
      <xdr:nvCxnSpPr>
        <xdr:cNvPr id="53" name="直線コネクタ 52"/>
        <xdr:cNvCxnSpPr/>
      </xdr:nvCxnSpPr>
      <xdr:spPr bwMode="auto">
        <a:xfrm>
          <a:off x="4305300" y="2992977"/>
          <a:ext cx="698500" cy="190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11373</xdr:rowOff>
    </xdr:from>
    <xdr:to>
      <xdr:col>26</xdr:col>
      <xdr:colOff>101600</xdr:colOff>
      <xdr:row>17</xdr:row>
      <xdr:rowOff>112973</xdr:rowOff>
    </xdr:to>
    <xdr:sp macro="" textlink="">
      <xdr:nvSpPr>
        <xdr:cNvPr id="54" name="フローチャート: 判断 53"/>
        <xdr:cNvSpPr/>
      </xdr:nvSpPr>
      <xdr:spPr bwMode="auto">
        <a:xfrm>
          <a:off x="49530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97750</xdr:rowOff>
    </xdr:from>
    <xdr:ext cx="736600" cy="259045"/>
    <xdr:sp macro="" textlink="">
      <xdr:nvSpPr>
        <xdr:cNvPr id="55" name="テキスト ボックス 54"/>
        <xdr:cNvSpPr txBox="1"/>
      </xdr:nvSpPr>
      <xdr:spPr>
        <a:xfrm>
          <a:off x="4622800" y="3060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21501</xdr:rowOff>
    </xdr:from>
    <xdr:to>
      <xdr:col>22</xdr:col>
      <xdr:colOff>114300</xdr:colOff>
      <xdr:row>17</xdr:row>
      <xdr:rowOff>30702</xdr:rowOff>
    </xdr:to>
    <xdr:cxnSp macro="">
      <xdr:nvCxnSpPr>
        <xdr:cNvPr id="56" name="直線コネクタ 55"/>
        <xdr:cNvCxnSpPr/>
      </xdr:nvCxnSpPr>
      <xdr:spPr bwMode="auto">
        <a:xfrm>
          <a:off x="3606800" y="2983776"/>
          <a:ext cx="698500" cy="92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18383</xdr:rowOff>
    </xdr:from>
    <xdr:to>
      <xdr:col>22</xdr:col>
      <xdr:colOff>165100</xdr:colOff>
      <xdr:row>17</xdr:row>
      <xdr:rowOff>119983</xdr:rowOff>
    </xdr:to>
    <xdr:sp macro="" textlink="">
      <xdr:nvSpPr>
        <xdr:cNvPr id="57" name="フローチャート: 判断 56"/>
        <xdr:cNvSpPr/>
      </xdr:nvSpPr>
      <xdr:spPr bwMode="auto">
        <a:xfrm>
          <a:off x="42545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104760</xdr:rowOff>
    </xdr:from>
    <xdr:ext cx="762000" cy="259045"/>
    <xdr:sp macro="" textlink="">
      <xdr:nvSpPr>
        <xdr:cNvPr id="58" name="テキスト ボックス 57"/>
        <xdr:cNvSpPr txBox="1"/>
      </xdr:nvSpPr>
      <xdr:spPr>
        <a:xfrm>
          <a:off x="3924300" y="306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21501</xdr:rowOff>
    </xdr:from>
    <xdr:to>
      <xdr:col>18</xdr:col>
      <xdr:colOff>177800</xdr:colOff>
      <xdr:row>17</xdr:row>
      <xdr:rowOff>54572</xdr:rowOff>
    </xdr:to>
    <xdr:cxnSp macro="">
      <xdr:nvCxnSpPr>
        <xdr:cNvPr id="59" name="直線コネクタ 58"/>
        <xdr:cNvCxnSpPr/>
      </xdr:nvCxnSpPr>
      <xdr:spPr bwMode="auto">
        <a:xfrm flipV="1">
          <a:off x="2908300" y="2983776"/>
          <a:ext cx="698500" cy="330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25089</xdr:rowOff>
    </xdr:from>
    <xdr:to>
      <xdr:col>19</xdr:col>
      <xdr:colOff>38100</xdr:colOff>
      <xdr:row>17</xdr:row>
      <xdr:rowOff>126689</xdr:rowOff>
    </xdr:to>
    <xdr:sp macro="" textlink="">
      <xdr:nvSpPr>
        <xdr:cNvPr id="60" name="フローチャート: 判断 59"/>
        <xdr:cNvSpPr/>
      </xdr:nvSpPr>
      <xdr:spPr bwMode="auto">
        <a:xfrm>
          <a:off x="35560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111466</xdr:rowOff>
    </xdr:from>
    <xdr:ext cx="762000" cy="259045"/>
    <xdr:sp macro="" textlink="">
      <xdr:nvSpPr>
        <xdr:cNvPr id="61" name="テキスト ボックス 60"/>
        <xdr:cNvSpPr txBox="1"/>
      </xdr:nvSpPr>
      <xdr:spPr>
        <a:xfrm>
          <a:off x="3225800" y="307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72676</xdr:rowOff>
    </xdr:from>
    <xdr:to>
      <xdr:col>15</xdr:col>
      <xdr:colOff>101600</xdr:colOff>
      <xdr:row>17</xdr:row>
      <xdr:rowOff>2826</xdr:rowOff>
    </xdr:to>
    <xdr:sp macro="" textlink="">
      <xdr:nvSpPr>
        <xdr:cNvPr id="62" name="フローチャート: 判断 61"/>
        <xdr:cNvSpPr/>
      </xdr:nvSpPr>
      <xdr:spPr bwMode="auto">
        <a:xfrm>
          <a:off x="2857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13003</xdr:rowOff>
    </xdr:from>
    <xdr:ext cx="762000" cy="259045"/>
    <xdr:sp macro="" textlink="">
      <xdr:nvSpPr>
        <xdr:cNvPr id="63" name="テキスト ボックス 62"/>
        <xdr:cNvSpPr txBox="1"/>
      </xdr:nvSpPr>
      <xdr:spPr>
        <a:xfrm>
          <a:off x="25273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2210</xdr:rowOff>
    </xdr:from>
    <xdr:to>
      <xdr:col>29</xdr:col>
      <xdr:colOff>177800</xdr:colOff>
      <xdr:row>17</xdr:row>
      <xdr:rowOff>103810</xdr:rowOff>
    </xdr:to>
    <xdr:sp macro="" textlink="">
      <xdr:nvSpPr>
        <xdr:cNvPr id="69" name="楕円 68"/>
        <xdr:cNvSpPr/>
      </xdr:nvSpPr>
      <xdr:spPr bwMode="auto">
        <a:xfrm>
          <a:off x="5600700" y="2964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145737</xdr:rowOff>
    </xdr:from>
    <xdr:ext cx="762000" cy="259045"/>
    <xdr:sp macro="" textlink="">
      <xdr:nvSpPr>
        <xdr:cNvPr id="70" name="人口1人当たり決算額の推移該当値テキスト130"/>
        <xdr:cNvSpPr txBox="1"/>
      </xdr:nvSpPr>
      <xdr:spPr>
        <a:xfrm>
          <a:off x="5740400" y="29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170402</xdr:rowOff>
    </xdr:from>
    <xdr:to>
      <xdr:col>26</xdr:col>
      <xdr:colOff>101600</xdr:colOff>
      <xdr:row>17</xdr:row>
      <xdr:rowOff>100552</xdr:rowOff>
    </xdr:to>
    <xdr:sp macro="" textlink="">
      <xdr:nvSpPr>
        <xdr:cNvPr id="71" name="楕円 70"/>
        <xdr:cNvSpPr/>
      </xdr:nvSpPr>
      <xdr:spPr bwMode="auto">
        <a:xfrm>
          <a:off x="4953000" y="29612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110729</xdr:rowOff>
    </xdr:from>
    <xdr:ext cx="736600" cy="259045"/>
    <xdr:sp macro="" textlink="">
      <xdr:nvSpPr>
        <xdr:cNvPr id="72" name="テキスト ボックス 71"/>
        <xdr:cNvSpPr txBox="1"/>
      </xdr:nvSpPr>
      <xdr:spPr>
        <a:xfrm>
          <a:off x="4622800" y="27301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151352</xdr:rowOff>
    </xdr:from>
    <xdr:to>
      <xdr:col>22</xdr:col>
      <xdr:colOff>165100</xdr:colOff>
      <xdr:row>17</xdr:row>
      <xdr:rowOff>81502</xdr:rowOff>
    </xdr:to>
    <xdr:sp macro="" textlink="">
      <xdr:nvSpPr>
        <xdr:cNvPr id="73" name="楕円 72"/>
        <xdr:cNvSpPr/>
      </xdr:nvSpPr>
      <xdr:spPr bwMode="auto">
        <a:xfrm>
          <a:off x="4254500" y="29421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91679</xdr:rowOff>
    </xdr:from>
    <xdr:ext cx="762000" cy="259045"/>
    <xdr:sp macro="" textlink="">
      <xdr:nvSpPr>
        <xdr:cNvPr id="74" name="テキスト ボックス 73"/>
        <xdr:cNvSpPr txBox="1"/>
      </xdr:nvSpPr>
      <xdr:spPr>
        <a:xfrm>
          <a:off x="3924300" y="2711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142151</xdr:rowOff>
    </xdr:from>
    <xdr:to>
      <xdr:col>19</xdr:col>
      <xdr:colOff>38100</xdr:colOff>
      <xdr:row>17</xdr:row>
      <xdr:rowOff>72301</xdr:rowOff>
    </xdr:to>
    <xdr:sp macro="" textlink="">
      <xdr:nvSpPr>
        <xdr:cNvPr id="75" name="楕円 74"/>
        <xdr:cNvSpPr/>
      </xdr:nvSpPr>
      <xdr:spPr bwMode="auto">
        <a:xfrm>
          <a:off x="3556000" y="29329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82478</xdr:rowOff>
    </xdr:from>
    <xdr:ext cx="762000" cy="259045"/>
    <xdr:sp macro="" textlink="">
      <xdr:nvSpPr>
        <xdr:cNvPr id="76" name="テキスト ボックス 75"/>
        <xdr:cNvSpPr txBox="1"/>
      </xdr:nvSpPr>
      <xdr:spPr>
        <a:xfrm>
          <a:off x="3225800" y="270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3772</xdr:rowOff>
    </xdr:from>
    <xdr:to>
      <xdr:col>15</xdr:col>
      <xdr:colOff>101600</xdr:colOff>
      <xdr:row>17</xdr:row>
      <xdr:rowOff>105372</xdr:rowOff>
    </xdr:to>
    <xdr:sp macro="" textlink="">
      <xdr:nvSpPr>
        <xdr:cNvPr id="77" name="楕円 76"/>
        <xdr:cNvSpPr/>
      </xdr:nvSpPr>
      <xdr:spPr bwMode="auto">
        <a:xfrm>
          <a:off x="2857500" y="29660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90149</xdr:rowOff>
    </xdr:from>
    <xdr:ext cx="762000" cy="259045"/>
    <xdr:sp macro="" textlink="">
      <xdr:nvSpPr>
        <xdr:cNvPr id="78" name="テキスト ボックス 77"/>
        <xdr:cNvSpPr txBox="1"/>
      </xdr:nvSpPr>
      <xdr:spPr>
        <a:xfrm>
          <a:off x="2527300" y="3052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64233</xdr:rowOff>
    </xdr:from>
    <xdr:to>
      <xdr:col>29</xdr:col>
      <xdr:colOff>127000</xdr:colOff>
      <xdr:row>38</xdr:row>
      <xdr:rowOff>1074</xdr:rowOff>
    </xdr:to>
    <xdr:cxnSp macro="">
      <xdr:nvCxnSpPr>
        <xdr:cNvPr id="108" name="直線コネクタ 107"/>
        <xdr:cNvCxnSpPr/>
      </xdr:nvCxnSpPr>
      <xdr:spPr bwMode="auto">
        <a:xfrm flipV="1">
          <a:off x="5651500" y="5988783"/>
          <a:ext cx="0" cy="1479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316051</xdr:rowOff>
    </xdr:from>
    <xdr:ext cx="762000" cy="259045"/>
    <xdr:sp macro="" textlink="">
      <xdr:nvSpPr>
        <xdr:cNvPr id="109" name="人口1人当たり決算額の推移最小値テキスト445"/>
        <xdr:cNvSpPr txBox="1"/>
      </xdr:nvSpPr>
      <xdr:spPr>
        <a:xfrm>
          <a:off x="5740400" y="7440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1074</xdr:rowOff>
    </xdr:from>
    <xdr:to>
      <xdr:col>30</xdr:col>
      <xdr:colOff>25400</xdr:colOff>
      <xdr:row>38</xdr:row>
      <xdr:rowOff>1074</xdr:rowOff>
    </xdr:to>
    <xdr:cxnSp macro="">
      <xdr:nvCxnSpPr>
        <xdr:cNvPr id="110" name="直線コネクタ 109"/>
        <xdr:cNvCxnSpPr/>
      </xdr:nvCxnSpPr>
      <xdr:spPr bwMode="auto">
        <a:xfrm>
          <a:off x="5562600" y="74686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322060</xdr:rowOff>
    </xdr:from>
    <xdr:ext cx="762000" cy="259045"/>
    <xdr:sp macro="" textlink="">
      <xdr:nvSpPr>
        <xdr:cNvPr id="111" name="人口1人当たり決算額の推移最大値テキスト445"/>
        <xdr:cNvSpPr txBox="1"/>
      </xdr:nvSpPr>
      <xdr:spPr>
        <a:xfrm>
          <a:off x="5740400" y="5732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64233</xdr:rowOff>
    </xdr:from>
    <xdr:to>
      <xdr:col>30</xdr:col>
      <xdr:colOff>25400</xdr:colOff>
      <xdr:row>33</xdr:row>
      <xdr:rowOff>64233</xdr:rowOff>
    </xdr:to>
    <xdr:cxnSp macro="">
      <xdr:nvCxnSpPr>
        <xdr:cNvPr id="112" name="直線コネクタ 111"/>
        <xdr:cNvCxnSpPr/>
      </xdr:nvCxnSpPr>
      <xdr:spPr bwMode="auto">
        <a:xfrm>
          <a:off x="5562600" y="5988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181538</xdr:rowOff>
    </xdr:from>
    <xdr:to>
      <xdr:col>29</xdr:col>
      <xdr:colOff>127000</xdr:colOff>
      <xdr:row>36</xdr:row>
      <xdr:rowOff>3425</xdr:rowOff>
    </xdr:to>
    <xdr:cxnSp macro="">
      <xdr:nvCxnSpPr>
        <xdr:cNvPr id="113" name="直線コネクタ 112"/>
        <xdr:cNvCxnSpPr/>
      </xdr:nvCxnSpPr>
      <xdr:spPr bwMode="auto">
        <a:xfrm>
          <a:off x="5003800" y="6791888"/>
          <a:ext cx="647700" cy="1647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98213</xdr:rowOff>
    </xdr:from>
    <xdr:ext cx="762000" cy="259045"/>
    <xdr:sp macro="" textlink="">
      <xdr:nvSpPr>
        <xdr:cNvPr id="114" name="人口1人当たり決算額の推移平均値テキスト445"/>
        <xdr:cNvSpPr txBox="1"/>
      </xdr:nvSpPr>
      <xdr:spPr>
        <a:xfrm>
          <a:off x="5740400" y="67085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253136</xdr:rowOff>
    </xdr:from>
    <xdr:to>
      <xdr:col>29</xdr:col>
      <xdr:colOff>177800</xdr:colOff>
      <xdr:row>36</xdr:row>
      <xdr:rowOff>11836</xdr:rowOff>
    </xdr:to>
    <xdr:sp macro="" textlink="">
      <xdr:nvSpPr>
        <xdr:cNvPr id="115" name="フローチャート: 判断 114"/>
        <xdr:cNvSpPr/>
      </xdr:nvSpPr>
      <xdr:spPr bwMode="auto">
        <a:xfrm>
          <a:off x="56007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167332</xdr:rowOff>
    </xdr:from>
    <xdr:to>
      <xdr:col>26</xdr:col>
      <xdr:colOff>50800</xdr:colOff>
      <xdr:row>35</xdr:row>
      <xdr:rowOff>181538</xdr:rowOff>
    </xdr:to>
    <xdr:cxnSp macro="">
      <xdr:nvCxnSpPr>
        <xdr:cNvPr id="116" name="直線コネクタ 115"/>
        <xdr:cNvCxnSpPr/>
      </xdr:nvCxnSpPr>
      <xdr:spPr bwMode="auto">
        <a:xfrm>
          <a:off x="4305300" y="6777682"/>
          <a:ext cx="698500" cy="142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234391</xdr:rowOff>
    </xdr:from>
    <xdr:to>
      <xdr:col>26</xdr:col>
      <xdr:colOff>101600</xdr:colOff>
      <xdr:row>35</xdr:row>
      <xdr:rowOff>335991</xdr:rowOff>
    </xdr:to>
    <xdr:sp macro="" textlink="">
      <xdr:nvSpPr>
        <xdr:cNvPr id="117" name="フローチャート: 判断 116"/>
        <xdr:cNvSpPr/>
      </xdr:nvSpPr>
      <xdr:spPr bwMode="auto">
        <a:xfrm>
          <a:off x="49530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320768</xdr:rowOff>
    </xdr:from>
    <xdr:ext cx="736600" cy="259045"/>
    <xdr:sp macro="" textlink="">
      <xdr:nvSpPr>
        <xdr:cNvPr id="118" name="テキスト ボックス 117"/>
        <xdr:cNvSpPr txBox="1"/>
      </xdr:nvSpPr>
      <xdr:spPr>
        <a:xfrm>
          <a:off x="4622800" y="6931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167332</xdr:rowOff>
    </xdr:from>
    <xdr:to>
      <xdr:col>22</xdr:col>
      <xdr:colOff>114300</xdr:colOff>
      <xdr:row>35</xdr:row>
      <xdr:rowOff>190943</xdr:rowOff>
    </xdr:to>
    <xdr:cxnSp macro="">
      <xdr:nvCxnSpPr>
        <xdr:cNvPr id="119" name="直線コネクタ 118"/>
        <xdr:cNvCxnSpPr/>
      </xdr:nvCxnSpPr>
      <xdr:spPr bwMode="auto">
        <a:xfrm flipV="1">
          <a:off x="3606800" y="6777682"/>
          <a:ext cx="698500" cy="236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214209</xdr:rowOff>
    </xdr:from>
    <xdr:to>
      <xdr:col>22</xdr:col>
      <xdr:colOff>165100</xdr:colOff>
      <xdr:row>35</xdr:row>
      <xdr:rowOff>315809</xdr:rowOff>
    </xdr:to>
    <xdr:sp macro="" textlink="">
      <xdr:nvSpPr>
        <xdr:cNvPr id="120" name="フローチャート: 判断 119"/>
        <xdr:cNvSpPr/>
      </xdr:nvSpPr>
      <xdr:spPr bwMode="auto">
        <a:xfrm>
          <a:off x="42545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300586</xdr:rowOff>
    </xdr:from>
    <xdr:ext cx="762000" cy="259045"/>
    <xdr:sp macro="" textlink="">
      <xdr:nvSpPr>
        <xdr:cNvPr id="121" name="テキスト ボックス 120"/>
        <xdr:cNvSpPr txBox="1"/>
      </xdr:nvSpPr>
      <xdr:spPr>
        <a:xfrm>
          <a:off x="3924300" y="691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177716</xdr:rowOff>
    </xdr:from>
    <xdr:to>
      <xdr:col>18</xdr:col>
      <xdr:colOff>177800</xdr:colOff>
      <xdr:row>35</xdr:row>
      <xdr:rowOff>190943</xdr:rowOff>
    </xdr:to>
    <xdr:cxnSp macro="">
      <xdr:nvCxnSpPr>
        <xdr:cNvPr id="122" name="直線コネクタ 121"/>
        <xdr:cNvCxnSpPr/>
      </xdr:nvCxnSpPr>
      <xdr:spPr bwMode="auto">
        <a:xfrm>
          <a:off x="2908300" y="6788066"/>
          <a:ext cx="698500" cy="132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227174</xdr:rowOff>
    </xdr:from>
    <xdr:to>
      <xdr:col>19</xdr:col>
      <xdr:colOff>38100</xdr:colOff>
      <xdr:row>35</xdr:row>
      <xdr:rowOff>328774</xdr:rowOff>
    </xdr:to>
    <xdr:sp macro="" textlink="">
      <xdr:nvSpPr>
        <xdr:cNvPr id="123" name="フローチャート: 判断 122"/>
        <xdr:cNvSpPr/>
      </xdr:nvSpPr>
      <xdr:spPr bwMode="auto">
        <a:xfrm>
          <a:off x="35560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313551</xdr:rowOff>
    </xdr:from>
    <xdr:ext cx="762000" cy="259045"/>
    <xdr:sp macro="" textlink="">
      <xdr:nvSpPr>
        <xdr:cNvPr id="124" name="テキスト ボックス 123"/>
        <xdr:cNvSpPr txBox="1"/>
      </xdr:nvSpPr>
      <xdr:spPr>
        <a:xfrm>
          <a:off x="3225800" y="692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103404</xdr:rowOff>
    </xdr:from>
    <xdr:to>
      <xdr:col>15</xdr:col>
      <xdr:colOff>101600</xdr:colOff>
      <xdr:row>35</xdr:row>
      <xdr:rowOff>205004</xdr:rowOff>
    </xdr:to>
    <xdr:sp macro="" textlink="">
      <xdr:nvSpPr>
        <xdr:cNvPr id="125" name="フローチャート: 判断 124"/>
        <xdr:cNvSpPr/>
      </xdr:nvSpPr>
      <xdr:spPr bwMode="auto">
        <a:xfrm>
          <a:off x="28575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215181</xdr:rowOff>
    </xdr:from>
    <xdr:ext cx="762000" cy="259045"/>
    <xdr:sp macro="" textlink="">
      <xdr:nvSpPr>
        <xdr:cNvPr id="126" name="テキスト ボックス 125"/>
        <xdr:cNvSpPr txBox="1"/>
      </xdr:nvSpPr>
      <xdr:spPr>
        <a:xfrm>
          <a:off x="25273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295525</xdr:rowOff>
    </xdr:from>
    <xdr:to>
      <xdr:col>29</xdr:col>
      <xdr:colOff>177800</xdr:colOff>
      <xdr:row>36</xdr:row>
      <xdr:rowOff>54225</xdr:rowOff>
    </xdr:to>
    <xdr:sp macro="" textlink="">
      <xdr:nvSpPr>
        <xdr:cNvPr id="132" name="楕円 131"/>
        <xdr:cNvSpPr/>
      </xdr:nvSpPr>
      <xdr:spPr bwMode="auto">
        <a:xfrm>
          <a:off x="5600700" y="6905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267602</xdr:rowOff>
    </xdr:from>
    <xdr:ext cx="762000" cy="259045"/>
    <xdr:sp macro="" textlink="">
      <xdr:nvSpPr>
        <xdr:cNvPr id="133" name="人口1人当たり決算額の推移該当値テキスト445"/>
        <xdr:cNvSpPr txBox="1"/>
      </xdr:nvSpPr>
      <xdr:spPr>
        <a:xfrm>
          <a:off x="5740400" y="687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130738</xdr:rowOff>
    </xdr:from>
    <xdr:to>
      <xdr:col>26</xdr:col>
      <xdr:colOff>101600</xdr:colOff>
      <xdr:row>35</xdr:row>
      <xdr:rowOff>232338</xdr:rowOff>
    </xdr:to>
    <xdr:sp macro="" textlink="">
      <xdr:nvSpPr>
        <xdr:cNvPr id="134" name="楕円 133"/>
        <xdr:cNvSpPr/>
      </xdr:nvSpPr>
      <xdr:spPr bwMode="auto">
        <a:xfrm>
          <a:off x="4953000" y="67410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242515</xdr:rowOff>
    </xdr:from>
    <xdr:ext cx="736600" cy="259045"/>
    <xdr:sp macro="" textlink="">
      <xdr:nvSpPr>
        <xdr:cNvPr id="135" name="テキスト ボックス 134"/>
        <xdr:cNvSpPr txBox="1"/>
      </xdr:nvSpPr>
      <xdr:spPr>
        <a:xfrm>
          <a:off x="4622800" y="6509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116532</xdr:rowOff>
    </xdr:from>
    <xdr:to>
      <xdr:col>22</xdr:col>
      <xdr:colOff>165100</xdr:colOff>
      <xdr:row>35</xdr:row>
      <xdr:rowOff>218132</xdr:rowOff>
    </xdr:to>
    <xdr:sp macro="" textlink="">
      <xdr:nvSpPr>
        <xdr:cNvPr id="136" name="楕円 135"/>
        <xdr:cNvSpPr/>
      </xdr:nvSpPr>
      <xdr:spPr bwMode="auto">
        <a:xfrm>
          <a:off x="4254500" y="6726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228309</xdr:rowOff>
    </xdr:from>
    <xdr:ext cx="762000" cy="259045"/>
    <xdr:sp macro="" textlink="">
      <xdr:nvSpPr>
        <xdr:cNvPr id="137" name="テキスト ボックス 136"/>
        <xdr:cNvSpPr txBox="1"/>
      </xdr:nvSpPr>
      <xdr:spPr>
        <a:xfrm>
          <a:off x="3924300" y="649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140143</xdr:rowOff>
    </xdr:from>
    <xdr:to>
      <xdr:col>19</xdr:col>
      <xdr:colOff>38100</xdr:colOff>
      <xdr:row>35</xdr:row>
      <xdr:rowOff>241743</xdr:rowOff>
    </xdr:to>
    <xdr:sp macro="" textlink="">
      <xdr:nvSpPr>
        <xdr:cNvPr id="138" name="楕円 137"/>
        <xdr:cNvSpPr/>
      </xdr:nvSpPr>
      <xdr:spPr bwMode="auto">
        <a:xfrm>
          <a:off x="3556000" y="6750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251920</xdr:rowOff>
    </xdr:from>
    <xdr:ext cx="762000" cy="259045"/>
    <xdr:sp macro="" textlink="">
      <xdr:nvSpPr>
        <xdr:cNvPr id="139" name="テキスト ボックス 138"/>
        <xdr:cNvSpPr txBox="1"/>
      </xdr:nvSpPr>
      <xdr:spPr>
        <a:xfrm>
          <a:off x="3225800" y="6519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126916</xdr:rowOff>
    </xdr:from>
    <xdr:to>
      <xdr:col>15</xdr:col>
      <xdr:colOff>101600</xdr:colOff>
      <xdr:row>35</xdr:row>
      <xdr:rowOff>228516</xdr:rowOff>
    </xdr:to>
    <xdr:sp macro="" textlink="">
      <xdr:nvSpPr>
        <xdr:cNvPr id="140" name="楕円 139"/>
        <xdr:cNvSpPr/>
      </xdr:nvSpPr>
      <xdr:spPr bwMode="auto">
        <a:xfrm>
          <a:off x="2857500" y="67372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213293</xdr:rowOff>
    </xdr:from>
    <xdr:ext cx="762000" cy="259045"/>
    <xdr:sp macro="" textlink="">
      <xdr:nvSpPr>
        <xdr:cNvPr id="141" name="テキスト ボックス 140"/>
        <xdr:cNvSpPr txBox="1"/>
      </xdr:nvSpPr>
      <xdr:spPr>
        <a:xfrm>
          <a:off x="2527300" y="6823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宮城県多賀城市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62,485
62,009
19.69
32,893,199
29,870,020
644,828
12,443,051
24,697,181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126593</xdr:rowOff>
    </xdr:from>
    <xdr:to>
      <xdr:col>24</xdr:col>
      <xdr:colOff>62865</xdr:colOff>
      <xdr:row>39</xdr:row>
      <xdr:rowOff>98323</xdr:rowOff>
    </xdr:to>
    <xdr:cxnSp macro="">
      <xdr:nvCxnSpPr>
        <xdr:cNvPr id="56" name="直線コネクタ 55"/>
        <xdr:cNvCxnSpPr/>
      </xdr:nvCxnSpPr>
      <xdr:spPr>
        <a:xfrm flipV="1">
          <a:off x="4633595" y="5441543"/>
          <a:ext cx="1270" cy="13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102150</xdr:rowOff>
    </xdr:from>
    <xdr:ext cx="534377" cy="259045"/>
    <xdr:sp macro="" textlink="">
      <xdr:nvSpPr>
        <xdr:cNvPr id="57" name="人件費最小値テキスト"/>
        <xdr:cNvSpPr txBox="1"/>
      </xdr:nvSpPr>
      <xdr:spPr>
        <a:xfrm>
          <a:off x="4686300" y="678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98323</xdr:rowOff>
    </xdr:from>
    <xdr:to>
      <xdr:col>24</xdr:col>
      <xdr:colOff>152400</xdr:colOff>
      <xdr:row>39</xdr:row>
      <xdr:rowOff>98323</xdr:rowOff>
    </xdr:to>
    <xdr:cxnSp macro="">
      <xdr:nvCxnSpPr>
        <xdr:cNvPr id="58" name="直線コネクタ 57"/>
        <xdr:cNvCxnSpPr/>
      </xdr:nvCxnSpPr>
      <xdr:spPr>
        <a:xfrm>
          <a:off x="4546600" y="6784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73270</xdr:rowOff>
    </xdr:from>
    <xdr:ext cx="599010" cy="259045"/>
    <xdr:sp macro="" textlink="">
      <xdr:nvSpPr>
        <xdr:cNvPr id="59" name="人件費最大値テキスト"/>
        <xdr:cNvSpPr txBox="1"/>
      </xdr:nvSpPr>
      <xdr:spPr>
        <a:xfrm>
          <a:off x="4686300" y="5216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126593</xdr:rowOff>
    </xdr:from>
    <xdr:to>
      <xdr:col>24</xdr:col>
      <xdr:colOff>152400</xdr:colOff>
      <xdr:row>31</xdr:row>
      <xdr:rowOff>126593</xdr:rowOff>
    </xdr:to>
    <xdr:cxnSp macro="">
      <xdr:nvCxnSpPr>
        <xdr:cNvPr id="60" name="直線コネクタ 59"/>
        <xdr:cNvCxnSpPr/>
      </xdr:nvCxnSpPr>
      <xdr:spPr>
        <a:xfrm>
          <a:off x="4546600" y="5441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35135</xdr:rowOff>
    </xdr:from>
    <xdr:to>
      <xdr:col>24</xdr:col>
      <xdr:colOff>63500</xdr:colOff>
      <xdr:row>37</xdr:row>
      <xdr:rowOff>58756</xdr:rowOff>
    </xdr:to>
    <xdr:cxnSp macro="">
      <xdr:nvCxnSpPr>
        <xdr:cNvPr id="61" name="直線コネクタ 60"/>
        <xdr:cNvCxnSpPr/>
      </xdr:nvCxnSpPr>
      <xdr:spPr>
        <a:xfrm>
          <a:off x="3797300" y="6378785"/>
          <a:ext cx="838200" cy="2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159815</xdr:rowOff>
    </xdr:from>
    <xdr:ext cx="534377" cy="259045"/>
    <xdr:sp macro="" textlink="">
      <xdr:nvSpPr>
        <xdr:cNvPr id="62" name="人件費平均値テキスト"/>
        <xdr:cNvSpPr txBox="1"/>
      </xdr:nvSpPr>
      <xdr:spPr>
        <a:xfrm>
          <a:off x="4686300" y="6332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9938</xdr:rowOff>
    </xdr:from>
    <xdr:to>
      <xdr:col>24</xdr:col>
      <xdr:colOff>114300</xdr:colOff>
      <xdr:row>37</xdr:row>
      <xdr:rowOff>111538</xdr:rowOff>
    </xdr:to>
    <xdr:sp macro="" textlink="">
      <xdr:nvSpPr>
        <xdr:cNvPr id="63" name="フローチャート: 判断 62"/>
        <xdr:cNvSpPr/>
      </xdr:nvSpPr>
      <xdr:spPr>
        <a:xfrm>
          <a:off x="45847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8103</xdr:rowOff>
    </xdr:from>
    <xdr:to>
      <xdr:col>19</xdr:col>
      <xdr:colOff>177800</xdr:colOff>
      <xdr:row>37</xdr:row>
      <xdr:rowOff>35135</xdr:rowOff>
    </xdr:to>
    <xdr:cxnSp macro="">
      <xdr:nvCxnSpPr>
        <xdr:cNvPr id="64" name="直線コネクタ 63"/>
        <xdr:cNvCxnSpPr/>
      </xdr:nvCxnSpPr>
      <xdr:spPr>
        <a:xfrm>
          <a:off x="2908300" y="6351753"/>
          <a:ext cx="889000" cy="27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6680</xdr:rowOff>
    </xdr:from>
    <xdr:to>
      <xdr:col>20</xdr:col>
      <xdr:colOff>38100</xdr:colOff>
      <xdr:row>37</xdr:row>
      <xdr:rowOff>108280</xdr:rowOff>
    </xdr:to>
    <xdr:sp macro="" textlink="">
      <xdr:nvSpPr>
        <xdr:cNvPr id="65" name="フローチャート: 判断 64"/>
        <xdr:cNvSpPr/>
      </xdr:nvSpPr>
      <xdr:spPr>
        <a:xfrm>
          <a:off x="3746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99407</xdr:rowOff>
    </xdr:from>
    <xdr:ext cx="534377" cy="259045"/>
    <xdr:sp macro="" textlink="">
      <xdr:nvSpPr>
        <xdr:cNvPr id="66" name="テキスト ボックス 65"/>
        <xdr:cNvSpPr txBox="1"/>
      </xdr:nvSpPr>
      <xdr:spPr>
        <a:xfrm>
          <a:off x="3530111" y="644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2559</xdr:rowOff>
    </xdr:from>
    <xdr:to>
      <xdr:col>15</xdr:col>
      <xdr:colOff>50800</xdr:colOff>
      <xdr:row>37</xdr:row>
      <xdr:rowOff>8103</xdr:rowOff>
    </xdr:to>
    <xdr:cxnSp macro="">
      <xdr:nvCxnSpPr>
        <xdr:cNvPr id="67" name="直線コネクタ 66"/>
        <xdr:cNvCxnSpPr/>
      </xdr:nvCxnSpPr>
      <xdr:spPr>
        <a:xfrm>
          <a:off x="2019300" y="6346209"/>
          <a:ext cx="889000" cy="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170567</xdr:rowOff>
    </xdr:from>
    <xdr:to>
      <xdr:col>15</xdr:col>
      <xdr:colOff>101600</xdr:colOff>
      <xdr:row>37</xdr:row>
      <xdr:rowOff>100717</xdr:rowOff>
    </xdr:to>
    <xdr:sp macro="" textlink="">
      <xdr:nvSpPr>
        <xdr:cNvPr id="68" name="フローチャート: 判断 67"/>
        <xdr:cNvSpPr/>
      </xdr:nvSpPr>
      <xdr:spPr>
        <a:xfrm>
          <a:off x="2857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91844</xdr:rowOff>
    </xdr:from>
    <xdr:ext cx="534377" cy="259045"/>
    <xdr:sp macro="" textlink="">
      <xdr:nvSpPr>
        <xdr:cNvPr id="69" name="テキスト ボックス 68"/>
        <xdr:cNvSpPr txBox="1"/>
      </xdr:nvSpPr>
      <xdr:spPr>
        <a:xfrm>
          <a:off x="2641111" y="64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2559</xdr:rowOff>
    </xdr:from>
    <xdr:to>
      <xdr:col>10</xdr:col>
      <xdr:colOff>114300</xdr:colOff>
      <xdr:row>37</xdr:row>
      <xdr:rowOff>23704</xdr:rowOff>
    </xdr:to>
    <xdr:cxnSp macro="">
      <xdr:nvCxnSpPr>
        <xdr:cNvPr id="70" name="直線コネクタ 69"/>
        <xdr:cNvCxnSpPr/>
      </xdr:nvCxnSpPr>
      <xdr:spPr>
        <a:xfrm flipV="1">
          <a:off x="1130300" y="6346209"/>
          <a:ext cx="889000" cy="2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162966</xdr:rowOff>
    </xdr:from>
    <xdr:to>
      <xdr:col>10</xdr:col>
      <xdr:colOff>165100</xdr:colOff>
      <xdr:row>37</xdr:row>
      <xdr:rowOff>93116</xdr:rowOff>
    </xdr:to>
    <xdr:sp macro="" textlink="">
      <xdr:nvSpPr>
        <xdr:cNvPr id="71" name="フローチャート: 判断 70"/>
        <xdr:cNvSpPr/>
      </xdr:nvSpPr>
      <xdr:spPr>
        <a:xfrm>
          <a:off x="1968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84243</xdr:rowOff>
    </xdr:from>
    <xdr:ext cx="534377" cy="259045"/>
    <xdr:sp macro="" textlink="">
      <xdr:nvSpPr>
        <xdr:cNvPr id="72" name="テキスト ボックス 71"/>
        <xdr:cNvSpPr txBox="1"/>
      </xdr:nvSpPr>
      <xdr:spPr>
        <a:xfrm>
          <a:off x="1752111" y="642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29578</xdr:rowOff>
    </xdr:from>
    <xdr:to>
      <xdr:col>6</xdr:col>
      <xdr:colOff>38100</xdr:colOff>
      <xdr:row>36</xdr:row>
      <xdr:rowOff>131178</xdr:rowOff>
    </xdr:to>
    <xdr:sp macro="" textlink="">
      <xdr:nvSpPr>
        <xdr:cNvPr id="73" name="フローチャート: 判断 72"/>
        <xdr:cNvSpPr/>
      </xdr:nvSpPr>
      <xdr:spPr>
        <a:xfrm>
          <a:off x="1079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147705</xdr:rowOff>
    </xdr:from>
    <xdr:ext cx="534377" cy="259045"/>
    <xdr:sp macro="" textlink="">
      <xdr:nvSpPr>
        <xdr:cNvPr id="74" name="テキスト ボックス 73"/>
        <xdr:cNvSpPr txBox="1"/>
      </xdr:nvSpPr>
      <xdr:spPr>
        <a:xfrm>
          <a:off x="863111" y="59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7956</xdr:rowOff>
    </xdr:from>
    <xdr:to>
      <xdr:col>24</xdr:col>
      <xdr:colOff>114300</xdr:colOff>
      <xdr:row>37</xdr:row>
      <xdr:rowOff>109556</xdr:rowOff>
    </xdr:to>
    <xdr:sp macro="" textlink="">
      <xdr:nvSpPr>
        <xdr:cNvPr id="80" name="楕円 79"/>
        <xdr:cNvSpPr/>
      </xdr:nvSpPr>
      <xdr:spPr>
        <a:xfrm>
          <a:off x="4584700" y="635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30833</xdr:rowOff>
    </xdr:from>
    <xdr:ext cx="534377" cy="259045"/>
    <xdr:sp macro="" textlink="">
      <xdr:nvSpPr>
        <xdr:cNvPr id="81" name="人件費該当値テキスト"/>
        <xdr:cNvSpPr txBox="1"/>
      </xdr:nvSpPr>
      <xdr:spPr>
        <a:xfrm>
          <a:off x="4686300" y="620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155785</xdr:rowOff>
    </xdr:from>
    <xdr:to>
      <xdr:col>20</xdr:col>
      <xdr:colOff>38100</xdr:colOff>
      <xdr:row>37</xdr:row>
      <xdr:rowOff>85935</xdr:rowOff>
    </xdr:to>
    <xdr:sp macro="" textlink="">
      <xdr:nvSpPr>
        <xdr:cNvPr id="82" name="楕円 81"/>
        <xdr:cNvSpPr/>
      </xdr:nvSpPr>
      <xdr:spPr>
        <a:xfrm>
          <a:off x="3746500" y="632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102462</xdr:rowOff>
    </xdr:from>
    <xdr:ext cx="534377" cy="259045"/>
    <xdr:sp macro="" textlink="">
      <xdr:nvSpPr>
        <xdr:cNvPr id="83" name="テキスト ボックス 82"/>
        <xdr:cNvSpPr txBox="1"/>
      </xdr:nvSpPr>
      <xdr:spPr>
        <a:xfrm>
          <a:off x="3530111" y="610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128753</xdr:rowOff>
    </xdr:from>
    <xdr:to>
      <xdr:col>15</xdr:col>
      <xdr:colOff>101600</xdr:colOff>
      <xdr:row>37</xdr:row>
      <xdr:rowOff>58903</xdr:rowOff>
    </xdr:to>
    <xdr:sp macro="" textlink="">
      <xdr:nvSpPr>
        <xdr:cNvPr id="84" name="楕円 83"/>
        <xdr:cNvSpPr/>
      </xdr:nvSpPr>
      <xdr:spPr>
        <a:xfrm>
          <a:off x="2857500" y="630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75430</xdr:rowOff>
    </xdr:from>
    <xdr:ext cx="534377" cy="259045"/>
    <xdr:sp macro="" textlink="">
      <xdr:nvSpPr>
        <xdr:cNvPr id="85" name="テキスト ボックス 84"/>
        <xdr:cNvSpPr txBox="1"/>
      </xdr:nvSpPr>
      <xdr:spPr>
        <a:xfrm>
          <a:off x="2641111" y="607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123209</xdr:rowOff>
    </xdr:from>
    <xdr:to>
      <xdr:col>10</xdr:col>
      <xdr:colOff>165100</xdr:colOff>
      <xdr:row>37</xdr:row>
      <xdr:rowOff>53359</xdr:rowOff>
    </xdr:to>
    <xdr:sp macro="" textlink="">
      <xdr:nvSpPr>
        <xdr:cNvPr id="86" name="楕円 85"/>
        <xdr:cNvSpPr/>
      </xdr:nvSpPr>
      <xdr:spPr>
        <a:xfrm>
          <a:off x="1968500" y="629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69886</xdr:rowOff>
    </xdr:from>
    <xdr:ext cx="534377" cy="259045"/>
    <xdr:sp macro="" textlink="">
      <xdr:nvSpPr>
        <xdr:cNvPr id="87" name="テキスト ボックス 86"/>
        <xdr:cNvSpPr txBox="1"/>
      </xdr:nvSpPr>
      <xdr:spPr>
        <a:xfrm>
          <a:off x="1752111" y="607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144354</xdr:rowOff>
    </xdr:from>
    <xdr:to>
      <xdr:col>6</xdr:col>
      <xdr:colOff>38100</xdr:colOff>
      <xdr:row>37</xdr:row>
      <xdr:rowOff>74504</xdr:rowOff>
    </xdr:to>
    <xdr:sp macro="" textlink="">
      <xdr:nvSpPr>
        <xdr:cNvPr id="88" name="楕円 87"/>
        <xdr:cNvSpPr/>
      </xdr:nvSpPr>
      <xdr:spPr>
        <a:xfrm>
          <a:off x="1079500" y="631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65631</xdr:rowOff>
    </xdr:from>
    <xdr:ext cx="534377" cy="259045"/>
    <xdr:sp macro="" textlink="">
      <xdr:nvSpPr>
        <xdr:cNvPr id="89" name="テキスト ボックス 88"/>
        <xdr:cNvSpPr txBox="1"/>
      </xdr:nvSpPr>
      <xdr:spPr>
        <a:xfrm>
          <a:off x="863111" y="640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64970</xdr:rowOff>
    </xdr:from>
    <xdr:to>
      <xdr:col>24</xdr:col>
      <xdr:colOff>62865</xdr:colOff>
      <xdr:row>57</xdr:row>
      <xdr:rowOff>29241</xdr:rowOff>
    </xdr:to>
    <xdr:cxnSp macro="">
      <xdr:nvCxnSpPr>
        <xdr:cNvPr id="112" name="直線コネクタ 111"/>
        <xdr:cNvCxnSpPr/>
      </xdr:nvCxnSpPr>
      <xdr:spPr>
        <a:xfrm flipV="1">
          <a:off x="4633595" y="8637470"/>
          <a:ext cx="1270" cy="1164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33068</xdr:rowOff>
    </xdr:from>
    <xdr:ext cx="534377" cy="259045"/>
    <xdr:sp macro="" textlink="">
      <xdr:nvSpPr>
        <xdr:cNvPr id="113" name="物件費最小値テキスト"/>
        <xdr:cNvSpPr txBox="1"/>
      </xdr:nvSpPr>
      <xdr:spPr>
        <a:xfrm>
          <a:off x="4686300" y="980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29241</xdr:rowOff>
    </xdr:from>
    <xdr:to>
      <xdr:col>24</xdr:col>
      <xdr:colOff>152400</xdr:colOff>
      <xdr:row>57</xdr:row>
      <xdr:rowOff>29241</xdr:rowOff>
    </xdr:to>
    <xdr:cxnSp macro="">
      <xdr:nvCxnSpPr>
        <xdr:cNvPr id="114" name="直線コネクタ 113"/>
        <xdr:cNvCxnSpPr/>
      </xdr:nvCxnSpPr>
      <xdr:spPr>
        <a:xfrm>
          <a:off x="4546600" y="9801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11647</xdr:rowOff>
    </xdr:from>
    <xdr:ext cx="534377" cy="259045"/>
    <xdr:sp macro="" textlink="">
      <xdr:nvSpPr>
        <xdr:cNvPr id="115" name="物件費最大値テキスト"/>
        <xdr:cNvSpPr txBox="1"/>
      </xdr:nvSpPr>
      <xdr:spPr>
        <a:xfrm>
          <a:off x="4686300" y="841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64970</xdr:rowOff>
    </xdr:from>
    <xdr:to>
      <xdr:col>24</xdr:col>
      <xdr:colOff>152400</xdr:colOff>
      <xdr:row>50</xdr:row>
      <xdr:rowOff>64970</xdr:rowOff>
    </xdr:to>
    <xdr:cxnSp macro="">
      <xdr:nvCxnSpPr>
        <xdr:cNvPr id="116" name="直線コネクタ 115"/>
        <xdr:cNvCxnSpPr/>
      </xdr:nvCxnSpPr>
      <xdr:spPr>
        <a:xfrm>
          <a:off x="4546600" y="8637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44579</xdr:rowOff>
    </xdr:from>
    <xdr:to>
      <xdr:col>24</xdr:col>
      <xdr:colOff>63500</xdr:colOff>
      <xdr:row>54</xdr:row>
      <xdr:rowOff>83990</xdr:rowOff>
    </xdr:to>
    <xdr:cxnSp macro="">
      <xdr:nvCxnSpPr>
        <xdr:cNvPr id="117" name="直線コネクタ 116"/>
        <xdr:cNvCxnSpPr/>
      </xdr:nvCxnSpPr>
      <xdr:spPr>
        <a:xfrm flipV="1">
          <a:off x="3797300" y="9302879"/>
          <a:ext cx="838200" cy="3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33586</xdr:rowOff>
    </xdr:from>
    <xdr:ext cx="534377" cy="259045"/>
    <xdr:sp macro="" textlink="">
      <xdr:nvSpPr>
        <xdr:cNvPr id="118" name="物件費平均値テキスト"/>
        <xdr:cNvSpPr txBox="1"/>
      </xdr:nvSpPr>
      <xdr:spPr>
        <a:xfrm>
          <a:off x="4686300" y="9291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55159</xdr:rowOff>
    </xdr:from>
    <xdr:to>
      <xdr:col>24</xdr:col>
      <xdr:colOff>114300</xdr:colOff>
      <xdr:row>54</xdr:row>
      <xdr:rowOff>156759</xdr:rowOff>
    </xdr:to>
    <xdr:sp macro="" textlink="">
      <xdr:nvSpPr>
        <xdr:cNvPr id="119" name="フローチャート: 判断 118"/>
        <xdr:cNvSpPr/>
      </xdr:nvSpPr>
      <xdr:spPr>
        <a:xfrm>
          <a:off x="4584700" y="9313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83990</xdr:rowOff>
    </xdr:from>
    <xdr:to>
      <xdr:col>19</xdr:col>
      <xdr:colOff>177800</xdr:colOff>
      <xdr:row>54</xdr:row>
      <xdr:rowOff>107948</xdr:rowOff>
    </xdr:to>
    <xdr:cxnSp macro="">
      <xdr:nvCxnSpPr>
        <xdr:cNvPr id="120" name="直線コネクタ 119"/>
        <xdr:cNvCxnSpPr/>
      </xdr:nvCxnSpPr>
      <xdr:spPr>
        <a:xfrm flipV="1">
          <a:off x="2908300" y="9342290"/>
          <a:ext cx="889000" cy="23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79619</xdr:rowOff>
    </xdr:from>
    <xdr:to>
      <xdr:col>20</xdr:col>
      <xdr:colOff>38100</xdr:colOff>
      <xdr:row>55</xdr:row>
      <xdr:rowOff>9769</xdr:rowOff>
    </xdr:to>
    <xdr:sp macro="" textlink="">
      <xdr:nvSpPr>
        <xdr:cNvPr id="121" name="フローチャート: 判断 120"/>
        <xdr:cNvSpPr/>
      </xdr:nvSpPr>
      <xdr:spPr>
        <a:xfrm>
          <a:off x="3746500" y="933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896</xdr:rowOff>
    </xdr:from>
    <xdr:ext cx="534377" cy="259045"/>
    <xdr:sp macro="" textlink="">
      <xdr:nvSpPr>
        <xdr:cNvPr id="122" name="テキスト ボックス 121"/>
        <xdr:cNvSpPr txBox="1"/>
      </xdr:nvSpPr>
      <xdr:spPr>
        <a:xfrm>
          <a:off x="3530111" y="943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170149</xdr:rowOff>
    </xdr:from>
    <xdr:to>
      <xdr:col>15</xdr:col>
      <xdr:colOff>50800</xdr:colOff>
      <xdr:row>54</xdr:row>
      <xdr:rowOff>107948</xdr:rowOff>
    </xdr:to>
    <xdr:cxnSp macro="">
      <xdr:nvCxnSpPr>
        <xdr:cNvPr id="123" name="直線コネクタ 122"/>
        <xdr:cNvCxnSpPr/>
      </xdr:nvCxnSpPr>
      <xdr:spPr>
        <a:xfrm>
          <a:off x="2019300" y="9256999"/>
          <a:ext cx="889000" cy="109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82545</xdr:rowOff>
    </xdr:from>
    <xdr:to>
      <xdr:col>15</xdr:col>
      <xdr:colOff>101600</xdr:colOff>
      <xdr:row>55</xdr:row>
      <xdr:rowOff>12695</xdr:rowOff>
    </xdr:to>
    <xdr:sp macro="" textlink="">
      <xdr:nvSpPr>
        <xdr:cNvPr id="124" name="フローチャート: 判断 123"/>
        <xdr:cNvSpPr/>
      </xdr:nvSpPr>
      <xdr:spPr>
        <a:xfrm>
          <a:off x="2857500" y="9340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3822</xdr:rowOff>
    </xdr:from>
    <xdr:ext cx="534377" cy="259045"/>
    <xdr:sp macro="" textlink="">
      <xdr:nvSpPr>
        <xdr:cNvPr id="125" name="テキスト ボックス 124"/>
        <xdr:cNvSpPr txBox="1"/>
      </xdr:nvSpPr>
      <xdr:spPr>
        <a:xfrm>
          <a:off x="2641111" y="943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170149</xdr:rowOff>
    </xdr:from>
    <xdr:to>
      <xdr:col>10</xdr:col>
      <xdr:colOff>114300</xdr:colOff>
      <xdr:row>55</xdr:row>
      <xdr:rowOff>22999</xdr:rowOff>
    </xdr:to>
    <xdr:cxnSp macro="">
      <xdr:nvCxnSpPr>
        <xdr:cNvPr id="126" name="直線コネクタ 125"/>
        <xdr:cNvCxnSpPr/>
      </xdr:nvCxnSpPr>
      <xdr:spPr>
        <a:xfrm flipV="1">
          <a:off x="1130300" y="9256999"/>
          <a:ext cx="889000" cy="19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116332</xdr:rowOff>
    </xdr:from>
    <xdr:to>
      <xdr:col>10</xdr:col>
      <xdr:colOff>165100</xdr:colOff>
      <xdr:row>55</xdr:row>
      <xdr:rowOff>46482</xdr:rowOff>
    </xdr:to>
    <xdr:sp macro="" textlink="">
      <xdr:nvSpPr>
        <xdr:cNvPr id="127" name="フローチャート: 判断 126"/>
        <xdr:cNvSpPr/>
      </xdr:nvSpPr>
      <xdr:spPr>
        <a:xfrm>
          <a:off x="1968500" y="937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37609</xdr:rowOff>
    </xdr:from>
    <xdr:ext cx="534377" cy="259045"/>
    <xdr:sp macro="" textlink="">
      <xdr:nvSpPr>
        <xdr:cNvPr id="128" name="テキスト ボックス 127"/>
        <xdr:cNvSpPr txBox="1"/>
      </xdr:nvSpPr>
      <xdr:spPr>
        <a:xfrm>
          <a:off x="1752111" y="9467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101176</xdr:rowOff>
    </xdr:from>
    <xdr:to>
      <xdr:col>6</xdr:col>
      <xdr:colOff>38100</xdr:colOff>
      <xdr:row>54</xdr:row>
      <xdr:rowOff>31326</xdr:rowOff>
    </xdr:to>
    <xdr:sp macro="" textlink="">
      <xdr:nvSpPr>
        <xdr:cNvPr id="129" name="フローチャート: 判断 128"/>
        <xdr:cNvSpPr/>
      </xdr:nvSpPr>
      <xdr:spPr>
        <a:xfrm>
          <a:off x="1079500" y="918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47853</xdr:rowOff>
    </xdr:from>
    <xdr:ext cx="534377" cy="259045"/>
    <xdr:sp macro="" textlink="">
      <xdr:nvSpPr>
        <xdr:cNvPr id="130" name="テキスト ボックス 129"/>
        <xdr:cNvSpPr txBox="1"/>
      </xdr:nvSpPr>
      <xdr:spPr>
        <a:xfrm>
          <a:off x="863111" y="896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165229</xdr:rowOff>
    </xdr:from>
    <xdr:to>
      <xdr:col>24</xdr:col>
      <xdr:colOff>114300</xdr:colOff>
      <xdr:row>54</xdr:row>
      <xdr:rowOff>95379</xdr:rowOff>
    </xdr:to>
    <xdr:sp macro="" textlink="">
      <xdr:nvSpPr>
        <xdr:cNvPr id="136" name="楕円 135"/>
        <xdr:cNvSpPr/>
      </xdr:nvSpPr>
      <xdr:spPr>
        <a:xfrm>
          <a:off x="4584700" y="925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16656</xdr:rowOff>
    </xdr:from>
    <xdr:ext cx="534377" cy="259045"/>
    <xdr:sp macro="" textlink="">
      <xdr:nvSpPr>
        <xdr:cNvPr id="137" name="物件費該当値テキスト"/>
        <xdr:cNvSpPr txBox="1"/>
      </xdr:nvSpPr>
      <xdr:spPr>
        <a:xfrm>
          <a:off x="4686300" y="910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33190</xdr:rowOff>
    </xdr:from>
    <xdr:to>
      <xdr:col>20</xdr:col>
      <xdr:colOff>38100</xdr:colOff>
      <xdr:row>54</xdr:row>
      <xdr:rowOff>134790</xdr:rowOff>
    </xdr:to>
    <xdr:sp macro="" textlink="">
      <xdr:nvSpPr>
        <xdr:cNvPr id="138" name="楕円 137"/>
        <xdr:cNvSpPr/>
      </xdr:nvSpPr>
      <xdr:spPr>
        <a:xfrm>
          <a:off x="3746500" y="929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151317</xdr:rowOff>
    </xdr:from>
    <xdr:ext cx="534377" cy="259045"/>
    <xdr:sp macro="" textlink="">
      <xdr:nvSpPr>
        <xdr:cNvPr id="139" name="テキスト ボックス 138"/>
        <xdr:cNvSpPr txBox="1"/>
      </xdr:nvSpPr>
      <xdr:spPr>
        <a:xfrm>
          <a:off x="3530111" y="906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57148</xdr:rowOff>
    </xdr:from>
    <xdr:to>
      <xdr:col>15</xdr:col>
      <xdr:colOff>101600</xdr:colOff>
      <xdr:row>54</xdr:row>
      <xdr:rowOff>158748</xdr:rowOff>
    </xdr:to>
    <xdr:sp macro="" textlink="">
      <xdr:nvSpPr>
        <xdr:cNvPr id="140" name="楕円 139"/>
        <xdr:cNvSpPr/>
      </xdr:nvSpPr>
      <xdr:spPr>
        <a:xfrm>
          <a:off x="2857500" y="931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3825</xdr:rowOff>
    </xdr:from>
    <xdr:ext cx="534377" cy="259045"/>
    <xdr:sp macro="" textlink="">
      <xdr:nvSpPr>
        <xdr:cNvPr id="141" name="テキスト ボックス 140"/>
        <xdr:cNvSpPr txBox="1"/>
      </xdr:nvSpPr>
      <xdr:spPr>
        <a:xfrm>
          <a:off x="2641111" y="909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119349</xdr:rowOff>
    </xdr:from>
    <xdr:to>
      <xdr:col>10</xdr:col>
      <xdr:colOff>165100</xdr:colOff>
      <xdr:row>54</xdr:row>
      <xdr:rowOff>49499</xdr:rowOff>
    </xdr:to>
    <xdr:sp macro="" textlink="">
      <xdr:nvSpPr>
        <xdr:cNvPr id="142" name="楕円 141"/>
        <xdr:cNvSpPr/>
      </xdr:nvSpPr>
      <xdr:spPr>
        <a:xfrm>
          <a:off x="1968500" y="920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66026</xdr:rowOff>
    </xdr:from>
    <xdr:ext cx="534377" cy="259045"/>
    <xdr:sp macro="" textlink="">
      <xdr:nvSpPr>
        <xdr:cNvPr id="143" name="テキスト ボックス 142"/>
        <xdr:cNvSpPr txBox="1"/>
      </xdr:nvSpPr>
      <xdr:spPr>
        <a:xfrm>
          <a:off x="1752111" y="8981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143649</xdr:rowOff>
    </xdr:from>
    <xdr:to>
      <xdr:col>6</xdr:col>
      <xdr:colOff>38100</xdr:colOff>
      <xdr:row>55</xdr:row>
      <xdr:rowOff>73799</xdr:rowOff>
    </xdr:to>
    <xdr:sp macro="" textlink="">
      <xdr:nvSpPr>
        <xdr:cNvPr id="144" name="楕円 143"/>
        <xdr:cNvSpPr/>
      </xdr:nvSpPr>
      <xdr:spPr>
        <a:xfrm>
          <a:off x="1079500" y="9401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64926</xdr:rowOff>
    </xdr:from>
    <xdr:ext cx="534377" cy="259045"/>
    <xdr:sp macro="" textlink="">
      <xdr:nvSpPr>
        <xdr:cNvPr id="145" name="テキスト ボックス 144"/>
        <xdr:cNvSpPr txBox="1"/>
      </xdr:nvSpPr>
      <xdr:spPr>
        <a:xfrm>
          <a:off x="863111" y="949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6289</xdr:rowOff>
    </xdr:from>
    <xdr:to>
      <xdr:col>24</xdr:col>
      <xdr:colOff>62865</xdr:colOff>
      <xdr:row>78</xdr:row>
      <xdr:rowOff>121321</xdr:rowOff>
    </xdr:to>
    <xdr:cxnSp macro="">
      <xdr:nvCxnSpPr>
        <xdr:cNvPr id="167" name="直線コネクタ 166"/>
        <xdr:cNvCxnSpPr/>
      </xdr:nvCxnSpPr>
      <xdr:spPr>
        <a:xfrm flipV="1">
          <a:off x="4633595" y="12179239"/>
          <a:ext cx="1270" cy="1315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125148</xdr:rowOff>
    </xdr:from>
    <xdr:ext cx="378565" cy="259045"/>
    <xdr:sp macro="" textlink="">
      <xdr:nvSpPr>
        <xdr:cNvPr id="168" name="維持補修費最小値テキスト"/>
        <xdr:cNvSpPr txBox="1"/>
      </xdr:nvSpPr>
      <xdr:spPr>
        <a:xfrm>
          <a:off x="4686300" y="13498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121321</xdr:rowOff>
    </xdr:from>
    <xdr:to>
      <xdr:col>24</xdr:col>
      <xdr:colOff>152400</xdr:colOff>
      <xdr:row>78</xdr:row>
      <xdr:rowOff>121321</xdr:rowOff>
    </xdr:to>
    <xdr:cxnSp macro="">
      <xdr:nvCxnSpPr>
        <xdr:cNvPr id="169" name="直線コネクタ 168"/>
        <xdr:cNvCxnSpPr/>
      </xdr:nvCxnSpPr>
      <xdr:spPr>
        <a:xfrm>
          <a:off x="4546600" y="13494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124416</xdr:rowOff>
    </xdr:from>
    <xdr:ext cx="534377" cy="259045"/>
    <xdr:sp macro="" textlink="">
      <xdr:nvSpPr>
        <xdr:cNvPr id="170" name="維持補修費最大値テキスト"/>
        <xdr:cNvSpPr txBox="1"/>
      </xdr:nvSpPr>
      <xdr:spPr>
        <a:xfrm>
          <a:off x="4686300" y="1195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6289</xdr:rowOff>
    </xdr:from>
    <xdr:to>
      <xdr:col>24</xdr:col>
      <xdr:colOff>152400</xdr:colOff>
      <xdr:row>71</xdr:row>
      <xdr:rowOff>6289</xdr:rowOff>
    </xdr:to>
    <xdr:cxnSp macro="">
      <xdr:nvCxnSpPr>
        <xdr:cNvPr id="171" name="直線コネクタ 170"/>
        <xdr:cNvCxnSpPr/>
      </xdr:nvCxnSpPr>
      <xdr:spPr>
        <a:xfrm>
          <a:off x="4546600" y="1217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84471</xdr:rowOff>
    </xdr:from>
    <xdr:to>
      <xdr:col>24</xdr:col>
      <xdr:colOff>63500</xdr:colOff>
      <xdr:row>77</xdr:row>
      <xdr:rowOff>103581</xdr:rowOff>
    </xdr:to>
    <xdr:cxnSp macro="">
      <xdr:nvCxnSpPr>
        <xdr:cNvPr id="172" name="直線コネクタ 171"/>
        <xdr:cNvCxnSpPr/>
      </xdr:nvCxnSpPr>
      <xdr:spPr>
        <a:xfrm flipV="1">
          <a:off x="3797300" y="13286121"/>
          <a:ext cx="838200" cy="19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68470</xdr:rowOff>
    </xdr:from>
    <xdr:ext cx="469744" cy="259045"/>
    <xdr:sp macro="" textlink="">
      <xdr:nvSpPr>
        <xdr:cNvPr id="173" name="維持補修費平均値テキスト"/>
        <xdr:cNvSpPr txBox="1"/>
      </xdr:nvSpPr>
      <xdr:spPr>
        <a:xfrm>
          <a:off x="4686300" y="132701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90043</xdr:rowOff>
    </xdr:from>
    <xdr:to>
      <xdr:col>24</xdr:col>
      <xdr:colOff>114300</xdr:colOff>
      <xdr:row>78</xdr:row>
      <xdr:rowOff>20193</xdr:rowOff>
    </xdr:to>
    <xdr:sp macro="" textlink="">
      <xdr:nvSpPr>
        <xdr:cNvPr id="174" name="フローチャート: 判断 173"/>
        <xdr:cNvSpPr/>
      </xdr:nvSpPr>
      <xdr:spPr>
        <a:xfrm>
          <a:off x="45847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103581</xdr:rowOff>
    </xdr:from>
    <xdr:to>
      <xdr:col>19</xdr:col>
      <xdr:colOff>177800</xdr:colOff>
      <xdr:row>78</xdr:row>
      <xdr:rowOff>1077</xdr:rowOff>
    </xdr:to>
    <xdr:cxnSp macro="">
      <xdr:nvCxnSpPr>
        <xdr:cNvPr id="175" name="直線コネクタ 174"/>
        <xdr:cNvCxnSpPr/>
      </xdr:nvCxnSpPr>
      <xdr:spPr>
        <a:xfrm flipV="1">
          <a:off x="2908300" y="13305231"/>
          <a:ext cx="889000" cy="68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83733</xdr:rowOff>
    </xdr:from>
    <xdr:to>
      <xdr:col>20</xdr:col>
      <xdr:colOff>38100</xdr:colOff>
      <xdr:row>78</xdr:row>
      <xdr:rowOff>13883</xdr:rowOff>
    </xdr:to>
    <xdr:sp macro="" textlink="">
      <xdr:nvSpPr>
        <xdr:cNvPr id="176" name="フローチャート: 判断 175"/>
        <xdr:cNvSpPr/>
      </xdr:nvSpPr>
      <xdr:spPr>
        <a:xfrm>
          <a:off x="3746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5010</xdr:rowOff>
    </xdr:from>
    <xdr:ext cx="469744" cy="259045"/>
    <xdr:sp macro="" textlink="">
      <xdr:nvSpPr>
        <xdr:cNvPr id="177" name="テキスト ボックス 176"/>
        <xdr:cNvSpPr txBox="1"/>
      </xdr:nvSpPr>
      <xdr:spPr>
        <a:xfrm>
          <a:off x="3562428" y="13378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163520</xdr:rowOff>
    </xdr:from>
    <xdr:to>
      <xdr:col>15</xdr:col>
      <xdr:colOff>50800</xdr:colOff>
      <xdr:row>78</xdr:row>
      <xdr:rowOff>1077</xdr:rowOff>
    </xdr:to>
    <xdr:cxnSp macro="">
      <xdr:nvCxnSpPr>
        <xdr:cNvPr id="178" name="直線コネクタ 177"/>
        <xdr:cNvCxnSpPr/>
      </xdr:nvCxnSpPr>
      <xdr:spPr>
        <a:xfrm>
          <a:off x="2019300" y="13365170"/>
          <a:ext cx="889000" cy="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98365</xdr:rowOff>
    </xdr:from>
    <xdr:to>
      <xdr:col>15</xdr:col>
      <xdr:colOff>101600</xdr:colOff>
      <xdr:row>78</xdr:row>
      <xdr:rowOff>28515</xdr:rowOff>
    </xdr:to>
    <xdr:sp macro="" textlink="">
      <xdr:nvSpPr>
        <xdr:cNvPr id="179" name="フローチャート: 判断 178"/>
        <xdr:cNvSpPr/>
      </xdr:nvSpPr>
      <xdr:spPr>
        <a:xfrm>
          <a:off x="2857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45042</xdr:rowOff>
    </xdr:from>
    <xdr:ext cx="469744" cy="259045"/>
    <xdr:sp macro="" textlink="">
      <xdr:nvSpPr>
        <xdr:cNvPr id="180" name="テキスト ボックス 179"/>
        <xdr:cNvSpPr txBox="1"/>
      </xdr:nvSpPr>
      <xdr:spPr>
        <a:xfrm>
          <a:off x="2673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163520</xdr:rowOff>
    </xdr:from>
    <xdr:to>
      <xdr:col>10</xdr:col>
      <xdr:colOff>114300</xdr:colOff>
      <xdr:row>77</xdr:row>
      <xdr:rowOff>168777</xdr:rowOff>
    </xdr:to>
    <xdr:cxnSp macro="">
      <xdr:nvCxnSpPr>
        <xdr:cNvPr id="181" name="直線コネクタ 180"/>
        <xdr:cNvCxnSpPr/>
      </xdr:nvCxnSpPr>
      <xdr:spPr>
        <a:xfrm flipV="1">
          <a:off x="1130300" y="13365170"/>
          <a:ext cx="889000" cy="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106228</xdr:rowOff>
    </xdr:from>
    <xdr:to>
      <xdr:col>10</xdr:col>
      <xdr:colOff>165100</xdr:colOff>
      <xdr:row>78</xdr:row>
      <xdr:rowOff>36378</xdr:rowOff>
    </xdr:to>
    <xdr:sp macro="" textlink="">
      <xdr:nvSpPr>
        <xdr:cNvPr id="182" name="フローチャート: 判断 181"/>
        <xdr:cNvSpPr/>
      </xdr:nvSpPr>
      <xdr:spPr>
        <a:xfrm>
          <a:off x="1968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52905</xdr:rowOff>
    </xdr:from>
    <xdr:ext cx="469744" cy="259045"/>
    <xdr:sp macro="" textlink="">
      <xdr:nvSpPr>
        <xdr:cNvPr id="183" name="テキスト ボックス 182"/>
        <xdr:cNvSpPr txBox="1"/>
      </xdr:nvSpPr>
      <xdr:spPr>
        <a:xfrm>
          <a:off x="1784428" y="1308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51958</xdr:rowOff>
    </xdr:from>
    <xdr:to>
      <xdr:col>6</xdr:col>
      <xdr:colOff>38100</xdr:colOff>
      <xdr:row>77</xdr:row>
      <xdr:rowOff>153558</xdr:rowOff>
    </xdr:to>
    <xdr:sp macro="" textlink="">
      <xdr:nvSpPr>
        <xdr:cNvPr id="184" name="フローチャート: 判断 183"/>
        <xdr:cNvSpPr/>
      </xdr:nvSpPr>
      <xdr:spPr>
        <a:xfrm>
          <a:off x="1079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170085</xdr:rowOff>
    </xdr:from>
    <xdr:ext cx="469744" cy="259045"/>
    <xdr:sp macro="" textlink="">
      <xdr:nvSpPr>
        <xdr:cNvPr id="185" name="テキスト ボックス 184"/>
        <xdr:cNvSpPr txBox="1"/>
      </xdr:nvSpPr>
      <xdr:spPr>
        <a:xfrm>
          <a:off x="895428" y="130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33671</xdr:rowOff>
    </xdr:from>
    <xdr:to>
      <xdr:col>24</xdr:col>
      <xdr:colOff>114300</xdr:colOff>
      <xdr:row>77</xdr:row>
      <xdr:rowOff>135271</xdr:rowOff>
    </xdr:to>
    <xdr:sp macro="" textlink="">
      <xdr:nvSpPr>
        <xdr:cNvPr id="191" name="楕円 190"/>
        <xdr:cNvSpPr/>
      </xdr:nvSpPr>
      <xdr:spPr>
        <a:xfrm>
          <a:off x="4584700" y="1323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56548</xdr:rowOff>
    </xdr:from>
    <xdr:ext cx="469744" cy="259045"/>
    <xdr:sp macro="" textlink="">
      <xdr:nvSpPr>
        <xdr:cNvPr id="192" name="維持補修費該当値テキスト"/>
        <xdr:cNvSpPr txBox="1"/>
      </xdr:nvSpPr>
      <xdr:spPr>
        <a:xfrm>
          <a:off x="4686300" y="13086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52781</xdr:rowOff>
    </xdr:from>
    <xdr:to>
      <xdr:col>20</xdr:col>
      <xdr:colOff>38100</xdr:colOff>
      <xdr:row>77</xdr:row>
      <xdr:rowOff>154381</xdr:rowOff>
    </xdr:to>
    <xdr:sp macro="" textlink="">
      <xdr:nvSpPr>
        <xdr:cNvPr id="193" name="楕円 192"/>
        <xdr:cNvSpPr/>
      </xdr:nvSpPr>
      <xdr:spPr>
        <a:xfrm>
          <a:off x="3746500" y="1325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170908</xdr:rowOff>
    </xdr:from>
    <xdr:ext cx="469744" cy="259045"/>
    <xdr:sp macro="" textlink="">
      <xdr:nvSpPr>
        <xdr:cNvPr id="194" name="テキスト ボックス 193"/>
        <xdr:cNvSpPr txBox="1"/>
      </xdr:nvSpPr>
      <xdr:spPr>
        <a:xfrm>
          <a:off x="3562428" y="1302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121727</xdr:rowOff>
    </xdr:from>
    <xdr:to>
      <xdr:col>15</xdr:col>
      <xdr:colOff>101600</xdr:colOff>
      <xdr:row>78</xdr:row>
      <xdr:rowOff>51877</xdr:rowOff>
    </xdr:to>
    <xdr:sp macro="" textlink="">
      <xdr:nvSpPr>
        <xdr:cNvPr id="195" name="楕円 194"/>
        <xdr:cNvSpPr/>
      </xdr:nvSpPr>
      <xdr:spPr>
        <a:xfrm>
          <a:off x="2857500" y="13323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43004</xdr:rowOff>
    </xdr:from>
    <xdr:ext cx="469744" cy="259045"/>
    <xdr:sp macro="" textlink="">
      <xdr:nvSpPr>
        <xdr:cNvPr id="196" name="テキスト ボックス 195"/>
        <xdr:cNvSpPr txBox="1"/>
      </xdr:nvSpPr>
      <xdr:spPr>
        <a:xfrm>
          <a:off x="2673428" y="13416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112720</xdr:rowOff>
    </xdr:from>
    <xdr:to>
      <xdr:col>10</xdr:col>
      <xdr:colOff>165100</xdr:colOff>
      <xdr:row>78</xdr:row>
      <xdr:rowOff>42870</xdr:rowOff>
    </xdr:to>
    <xdr:sp macro="" textlink="">
      <xdr:nvSpPr>
        <xdr:cNvPr id="197" name="楕円 196"/>
        <xdr:cNvSpPr/>
      </xdr:nvSpPr>
      <xdr:spPr>
        <a:xfrm>
          <a:off x="1968500" y="1331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33997</xdr:rowOff>
    </xdr:from>
    <xdr:ext cx="469744" cy="259045"/>
    <xdr:sp macro="" textlink="">
      <xdr:nvSpPr>
        <xdr:cNvPr id="198" name="テキスト ボックス 197"/>
        <xdr:cNvSpPr txBox="1"/>
      </xdr:nvSpPr>
      <xdr:spPr>
        <a:xfrm>
          <a:off x="1784428" y="1340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117977</xdr:rowOff>
    </xdr:from>
    <xdr:to>
      <xdr:col>6</xdr:col>
      <xdr:colOff>38100</xdr:colOff>
      <xdr:row>78</xdr:row>
      <xdr:rowOff>48127</xdr:rowOff>
    </xdr:to>
    <xdr:sp macro="" textlink="">
      <xdr:nvSpPr>
        <xdr:cNvPr id="199" name="楕円 198"/>
        <xdr:cNvSpPr/>
      </xdr:nvSpPr>
      <xdr:spPr>
        <a:xfrm>
          <a:off x="1079500" y="1331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39254</xdr:rowOff>
    </xdr:from>
    <xdr:ext cx="469744" cy="259045"/>
    <xdr:sp macro="" textlink="">
      <xdr:nvSpPr>
        <xdr:cNvPr id="200" name="テキスト ボックス 199"/>
        <xdr:cNvSpPr txBox="1"/>
      </xdr:nvSpPr>
      <xdr:spPr>
        <a:xfrm>
          <a:off x="895428" y="13412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7" name="テキスト ボックス 216"/>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9" name="テキスト ボックス 218"/>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23999</xdr:rowOff>
    </xdr:from>
    <xdr:to>
      <xdr:col>24</xdr:col>
      <xdr:colOff>62865</xdr:colOff>
      <xdr:row>99</xdr:row>
      <xdr:rowOff>64368</xdr:rowOff>
    </xdr:to>
    <xdr:cxnSp macro="">
      <xdr:nvCxnSpPr>
        <xdr:cNvPr id="223" name="直線コネクタ 222"/>
        <xdr:cNvCxnSpPr/>
      </xdr:nvCxnSpPr>
      <xdr:spPr>
        <a:xfrm flipV="1">
          <a:off x="4633595" y="15454499"/>
          <a:ext cx="1270" cy="1583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68195</xdr:rowOff>
    </xdr:from>
    <xdr:ext cx="534377" cy="259045"/>
    <xdr:sp macro="" textlink="">
      <xdr:nvSpPr>
        <xdr:cNvPr id="224" name="扶助費最小値テキスト"/>
        <xdr:cNvSpPr txBox="1"/>
      </xdr:nvSpPr>
      <xdr:spPr>
        <a:xfrm>
          <a:off x="4686300" y="1704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64368</xdr:rowOff>
    </xdr:from>
    <xdr:to>
      <xdr:col>24</xdr:col>
      <xdr:colOff>152400</xdr:colOff>
      <xdr:row>99</xdr:row>
      <xdr:rowOff>64368</xdr:rowOff>
    </xdr:to>
    <xdr:cxnSp macro="">
      <xdr:nvCxnSpPr>
        <xdr:cNvPr id="225" name="直線コネクタ 224"/>
        <xdr:cNvCxnSpPr/>
      </xdr:nvCxnSpPr>
      <xdr:spPr>
        <a:xfrm>
          <a:off x="4546600" y="1703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142126</xdr:rowOff>
    </xdr:from>
    <xdr:ext cx="599010" cy="259045"/>
    <xdr:sp macro="" textlink="">
      <xdr:nvSpPr>
        <xdr:cNvPr id="226" name="扶助費最大値テキスト"/>
        <xdr:cNvSpPr txBox="1"/>
      </xdr:nvSpPr>
      <xdr:spPr>
        <a:xfrm>
          <a:off x="4686300" y="15229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23999</xdr:rowOff>
    </xdr:from>
    <xdr:to>
      <xdr:col>24</xdr:col>
      <xdr:colOff>152400</xdr:colOff>
      <xdr:row>90</xdr:row>
      <xdr:rowOff>23999</xdr:rowOff>
    </xdr:to>
    <xdr:cxnSp macro="">
      <xdr:nvCxnSpPr>
        <xdr:cNvPr id="227" name="直線コネクタ 226"/>
        <xdr:cNvCxnSpPr/>
      </xdr:nvCxnSpPr>
      <xdr:spPr>
        <a:xfrm>
          <a:off x="4546600" y="15454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87137</xdr:rowOff>
    </xdr:from>
    <xdr:to>
      <xdr:col>24</xdr:col>
      <xdr:colOff>63500</xdr:colOff>
      <xdr:row>96</xdr:row>
      <xdr:rowOff>105532</xdr:rowOff>
    </xdr:to>
    <xdr:cxnSp macro="">
      <xdr:nvCxnSpPr>
        <xdr:cNvPr id="228" name="直線コネクタ 227"/>
        <xdr:cNvCxnSpPr/>
      </xdr:nvCxnSpPr>
      <xdr:spPr>
        <a:xfrm flipV="1">
          <a:off x="3797300" y="16546337"/>
          <a:ext cx="838200" cy="18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154509</xdr:rowOff>
    </xdr:from>
    <xdr:ext cx="534377" cy="259045"/>
    <xdr:sp macro="" textlink="">
      <xdr:nvSpPr>
        <xdr:cNvPr id="229" name="扶助費平均値テキスト"/>
        <xdr:cNvSpPr txBox="1"/>
      </xdr:nvSpPr>
      <xdr:spPr>
        <a:xfrm>
          <a:off x="4686300" y="16270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131632</xdr:rowOff>
    </xdr:from>
    <xdr:to>
      <xdr:col>24</xdr:col>
      <xdr:colOff>114300</xdr:colOff>
      <xdr:row>96</xdr:row>
      <xdr:rowOff>61782</xdr:rowOff>
    </xdr:to>
    <xdr:sp macro="" textlink="">
      <xdr:nvSpPr>
        <xdr:cNvPr id="230" name="フローチャート: 判断 229"/>
        <xdr:cNvSpPr/>
      </xdr:nvSpPr>
      <xdr:spPr>
        <a:xfrm>
          <a:off x="4584700" y="1641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105532</xdr:rowOff>
    </xdr:from>
    <xdr:to>
      <xdr:col>19</xdr:col>
      <xdr:colOff>177800</xdr:colOff>
      <xdr:row>96</xdr:row>
      <xdr:rowOff>154346</xdr:rowOff>
    </xdr:to>
    <xdr:cxnSp macro="">
      <xdr:nvCxnSpPr>
        <xdr:cNvPr id="231" name="直線コネクタ 230"/>
        <xdr:cNvCxnSpPr/>
      </xdr:nvCxnSpPr>
      <xdr:spPr>
        <a:xfrm flipV="1">
          <a:off x="2908300" y="16564732"/>
          <a:ext cx="889000" cy="48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128859</xdr:rowOff>
    </xdr:from>
    <xdr:to>
      <xdr:col>20</xdr:col>
      <xdr:colOff>38100</xdr:colOff>
      <xdr:row>96</xdr:row>
      <xdr:rowOff>59009</xdr:rowOff>
    </xdr:to>
    <xdr:sp macro="" textlink="">
      <xdr:nvSpPr>
        <xdr:cNvPr id="232" name="フローチャート: 判断 231"/>
        <xdr:cNvSpPr/>
      </xdr:nvSpPr>
      <xdr:spPr>
        <a:xfrm>
          <a:off x="3746500" y="1641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75536</xdr:rowOff>
    </xdr:from>
    <xdr:ext cx="534377" cy="259045"/>
    <xdr:sp macro="" textlink="">
      <xdr:nvSpPr>
        <xdr:cNvPr id="233" name="テキスト ボックス 232"/>
        <xdr:cNvSpPr txBox="1"/>
      </xdr:nvSpPr>
      <xdr:spPr>
        <a:xfrm>
          <a:off x="3530111" y="1619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154346</xdr:rowOff>
    </xdr:from>
    <xdr:to>
      <xdr:col>15</xdr:col>
      <xdr:colOff>50800</xdr:colOff>
      <xdr:row>97</xdr:row>
      <xdr:rowOff>103733</xdr:rowOff>
    </xdr:to>
    <xdr:cxnSp macro="">
      <xdr:nvCxnSpPr>
        <xdr:cNvPr id="234" name="直線コネクタ 233"/>
        <xdr:cNvCxnSpPr/>
      </xdr:nvCxnSpPr>
      <xdr:spPr>
        <a:xfrm flipV="1">
          <a:off x="2019300" y="16613546"/>
          <a:ext cx="889000" cy="120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164734</xdr:rowOff>
    </xdr:from>
    <xdr:to>
      <xdr:col>15</xdr:col>
      <xdr:colOff>101600</xdr:colOff>
      <xdr:row>96</xdr:row>
      <xdr:rowOff>94884</xdr:rowOff>
    </xdr:to>
    <xdr:sp macro="" textlink="">
      <xdr:nvSpPr>
        <xdr:cNvPr id="235" name="フローチャート: 判断 234"/>
        <xdr:cNvSpPr/>
      </xdr:nvSpPr>
      <xdr:spPr>
        <a:xfrm>
          <a:off x="2857500" y="1645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111411</xdr:rowOff>
    </xdr:from>
    <xdr:ext cx="534377" cy="259045"/>
    <xdr:sp macro="" textlink="">
      <xdr:nvSpPr>
        <xdr:cNvPr id="236" name="テキスト ボックス 235"/>
        <xdr:cNvSpPr txBox="1"/>
      </xdr:nvSpPr>
      <xdr:spPr>
        <a:xfrm>
          <a:off x="2641111" y="1622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103733</xdr:rowOff>
    </xdr:from>
    <xdr:to>
      <xdr:col>10</xdr:col>
      <xdr:colOff>114300</xdr:colOff>
      <xdr:row>98</xdr:row>
      <xdr:rowOff>23648</xdr:rowOff>
    </xdr:to>
    <xdr:cxnSp macro="">
      <xdr:nvCxnSpPr>
        <xdr:cNvPr id="237" name="直線コネクタ 236"/>
        <xdr:cNvCxnSpPr/>
      </xdr:nvCxnSpPr>
      <xdr:spPr>
        <a:xfrm flipV="1">
          <a:off x="1130300" y="16734383"/>
          <a:ext cx="889000" cy="9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40467</xdr:rowOff>
    </xdr:from>
    <xdr:to>
      <xdr:col>10</xdr:col>
      <xdr:colOff>165100</xdr:colOff>
      <xdr:row>96</xdr:row>
      <xdr:rowOff>142067</xdr:rowOff>
    </xdr:to>
    <xdr:sp macro="" textlink="">
      <xdr:nvSpPr>
        <xdr:cNvPr id="238" name="フローチャート: 判断 237"/>
        <xdr:cNvSpPr/>
      </xdr:nvSpPr>
      <xdr:spPr>
        <a:xfrm>
          <a:off x="1968500" y="1649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158594</xdr:rowOff>
    </xdr:from>
    <xdr:ext cx="534377" cy="259045"/>
    <xdr:sp macro="" textlink="">
      <xdr:nvSpPr>
        <xdr:cNvPr id="239" name="テキスト ボックス 238"/>
        <xdr:cNvSpPr txBox="1"/>
      </xdr:nvSpPr>
      <xdr:spPr>
        <a:xfrm>
          <a:off x="1752111" y="1627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102341</xdr:rowOff>
    </xdr:from>
    <xdr:to>
      <xdr:col>6</xdr:col>
      <xdr:colOff>38100</xdr:colOff>
      <xdr:row>97</xdr:row>
      <xdr:rowOff>32491</xdr:rowOff>
    </xdr:to>
    <xdr:sp macro="" textlink="">
      <xdr:nvSpPr>
        <xdr:cNvPr id="240" name="フローチャート: 判断 239"/>
        <xdr:cNvSpPr/>
      </xdr:nvSpPr>
      <xdr:spPr>
        <a:xfrm>
          <a:off x="1079500" y="1656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49018</xdr:rowOff>
    </xdr:from>
    <xdr:ext cx="534377" cy="259045"/>
    <xdr:sp macro="" textlink="">
      <xdr:nvSpPr>
        <xdr:cNvPr id="241" name="テキスト ボックス 240"/>
        <xdr:cNvSpPr txBox="1"/>
      </xdr:nvSpPr>
      <xdr:spPr>
        <a:xfrm>
          <a:off x="863111" y="1633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36337</xdr:rowOff>
    </xdr:from>
    <xdr:to>
      <xdr:col>24</xdr:col>
      <xdr:colOff>114300</xdr:colOff>
      <xdr:row>96</xdr:row>
      <xdr:rowOff>137937</xdr:rowOff>
    </xdr:to>
    <xdr:sp macro="" textlink="">
      <xdr:nvSpPr>
        <xdr:cNvPr id="247" name="楕円 246"/>
        <xdr:cNvSpPr/>
      </xdr:nvSpPr>
      <xdr:spPr>
        <a:xfrm>
          <a:off x="4584700" y="1649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14764</xdr:rowOff>
    </xdr:from>
    <xdr:ext cx="534377" cy="259045"/>
    <xdr:sp macro="" textlink="">
      <xdr:nvSpPr>
        <xdr:cNvPr id="248" name="扶助費該当値テキスト"/>
        <xdr:cNvSpPr txBox="1"/>
      </xdr:nvSpPr>
      <xdr:spPr>
        <a:xfrm>
          <a:off x="4686300" y="1647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54732</xdr:rowOff>
    </xdr:from>
    <xdr:to>
      <xdr:col>20</xdr:col>
      <xdr:colOff>38100</xdr:colOff>
      <xdr:row>96</xdr:row>
      <xdr:rowOff>156332</xdr:rowOff>
    </xdr:to>
    <xdr:sp macro="" textlink="">
      <xdr:nvSpPr>
        <xdr:cNvPr id="249" name="楕円 248"/>
        <xdr:cNvSpPr/>
      </xdr:nvSpPr>
      <xdr:spPr>
        <a:xfrm>
          <a:off x="3746500" y="1651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147459</xdr:rowOff>
    </xdr:from>
    <xdr:ext cx="534377" cy="259045"/>
    <xdr:sp macro="" textlink="">
      <xdr:nvSpPr>
        <xdr:cNvPr id="250" name="テキスト ボックス 249"/>
        <xdr:cNvSpPr txBox="1"/>
      </xdr:nvSpPr>
      <xdr:spPr>
        <a:xfrm>
          <a:off x="3530111" y="1660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103546</xdr:rowOff>
    </xdr:from>
    <xdr:to>
      <xdr:col>15</xdr:col>
      <xdr:colOff>101600</xdr:colOff>
      <xdr:row>97</xdr:row>
      <xdr:rowOff>33696</xdr:rowOff>
    </xdr:to>
    <xdr:sp macro="" textlink="">
      <xdr:nvSpPr>
        <xdr:cNvPr id="251" name="楕円 250"/>
        <xdr:cNvSpPr/>
      </xdr:nvSpPr>
      <xdr:spPr>
        <a:xfrm>
          <a:off x="2857500" y="1656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24823</xdr:rowOff>
    </xdr:from>
    <xdr:ext cx="534377" cy="259045"/>
    <xdr:sp macro="" textlink="">
      <xdr:nvSpPr>
        <xdr:cNvPr id="252" name="テキスト ボックス 251"/>
        <xdr:cNvSpPr txBox="1"/>
      </xdr:nvSpPr>
      <xdr:spPr>
        <a:xfrm>
          <a:off x="2641111" y="16655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52933</xdr:rowOff>
    </xdr:from>
    <xdr:to>
      <xdr:col>10</xdr:col>
      <xdr:colOff>165100</xdr:colOff>
      <xdr:row>97</xdr:row>
      <xdr:rowOff>154533</xdr:rowOff>
    </xdr:to>
    <xdr:sp macro="" textlink="">
      <xdr:nvSpPr>
        <xdr:cNvPr id="253" name="楕円 252"/>
        <xdr:cNvSpPr/>
      </xdr:nvSpPr>
      <xdr:spPr>
        <a:xfrm>
          <a:off x="1968500" y="1668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145660</xdr:rowOff>
    </xdr:from>
    <xdr:ext cx="534377" cy="259045"/>
    <xdr:sp macro="" textlink="">
      <xdr:nvSpPr>
        <xdr:cNvPr id="254" name="テキスト ボックス 253"/>
        <xdr:cNvSpPr txBox="1"/>
      </xdr:nvSpPr>
      <xdr:spPr>
        <a:xfrm>
          <a:off x="1752111" y="1677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144298</xdr:rowOff>
    </xdr:from>
    <xdr:to>
      <xdr:col>6</xdr:col>
      <xdr:colOff>38100</xdr:colOff>
      <xdr:row>98</xdr:row>
      <xdr:rowOff>74448</xdr:rowOff>
    </xdr:to>
    <xdr:sp macro="" textlink="">
      <xdr:nvSpPr>
        <xdr:cNvPr id="255" name="楕円 254"/>
        <xdr:cNvSpPr/>
      </xdr:nvSpPr>
      <xdr:spPr>
        <a:xfrm>
          <a:off x="1079500" y="1677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65575</xdr:rowOff>
    </xdr:from>
    <xdr:ext cx="534377" cy="259045"/>
    <xdr:sp macro="" textlink="">
      <xdr:nvSpPr>
        <xdr:cNvPr id="256" name="テキスト ボックス 255"/>
        <xdr:cNvSpPr txBox="1"/>
      </xdr:nvSpPr>
      <xdr:spPr>
        <a:xfrm>
          <a:off x="863111" y="16867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67" name="直線コネクタ 266"/>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68" name="テキスト ボックス 267"/>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69" name="直線コネクタ 26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0" name="テキスト ボックス 269"/>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1" name="直線コネクタ 270"/>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2" name="テキスト ボックス 271"/>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5" name="直線コネクタ 274"/>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76" name="テキスト ボックス 275"/>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7" name="直線コネクタ 276"/>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8" name="テキスト ボックス 277"/>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79" name="直線コネクタ 278"/>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0" name="テキスト ボックス 279"/>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150230</xdr:rowOff>
    </xdr:from>
    <xdr:to>
      <xdr:col>54</xdr:col>
      <xdr:colOff>189865</xdr:colOff>
      <xdr:row>39</xdr:row>
      <xdr:rowOff>13513</xdr:rowOff>
    </xdr:to>
    <xdr:cxnSp macro="">
      <xdr:nvCxnSpPr>
        <xdr:cNvPr id="284" name="直線コネクタ 283"/>
        <xdr:cNvCxnSpPr/>
      </xdr:nvCxnSpPr>
      <xdr:spPr>
        <a:xfrm flipV="1">
          <a:off x="10475595" y="5293730"/>
          <a:ext cx="1270" cy="1406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17340</xdr:rowOff>
    </xdr:from>
    <xdr:ext cx="469744" cy="259045"/>
    <xdr:sp macro="" textlink="">
      <xdr:nvSpPr>
        <xdr:cNvPr id="285" name="補助費等最小値テキスト"/>
        <xdr:cNvSpPr txBox="1"/>
      </xdr:nvSpPr>
      <xdr:spPr>
        <a:xfrm>
          <a:off x="10528300" y="670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13513</xdr:rowOff>
    </xdr:from>
    <xdr:to>
      <xdr:col>55</xdr:col>
      <xdr:colOff>88900</xdr:colOff>
      <xdr:row>39</xdr:row>
      <xdr:rowOff>13513</xdr:rowOff>
    </xdr:to>
    <xdr:cxnSp macro="">
      <xdr:nvCxnSpPr>
        <xdr:cNvPr id="286" name="直線コネクタ 285"/>
        <xdr:cNvCxnSpPr/>
      </xdr:nvCxnSpPr>
      <xdr:spPr>
        <a:xfrm>
          <a:off x="10388600" y="670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96907</xdr:rowOff>
    </xdr:from>
    <xdr:ext cx="599010" cy="259045"/>
    <xdr:sp macro="" textlink="">
      <xdr:nvSpPr>
        <xdr:cNvPr id="287" name="補助費等最大値テキスト"/>
        <xdr:cNvSpPr txBox="1"/>
      </xdr:nvSpPr>
      <xdr:spPr>
        <a:xfrm>
          <a:off x="10528300" y="5068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150230</xdr:rowOff>
    </xdr:from>
    <xdr:to>
      <xdr:col>55</xdr:col>
      <xdr:colOff>88900</xdr:colOff>
      <xdr:row>30</xdr:row>
      <xdr:rowOff>150230</xdr:rowOff>
    </xdr:to>
    <xdr:cxnSp macro="">
      <xdr:nvCxnSpPr>
        <xdr:cNvPr id="288" name="直線コネクタ 287"/>
        <xdr:cNvCxnSpPr/>
      </xdr:nvCxnSpPr>
      <xdr:spPr>
        <a:xfrm>
          <a:off x="10388600" y="52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152259</xdr:rowOff>
    </xdr:from>
    <xdr:to>
      <xdr:col>55</xdr:col>
      <xdr:colOff>0</xdr:colOff>
      <xdr:row>35</xdr:row>
      <xdr:rowOff>24257</xdr:rowOff>
    </xdr:to>
    <xdr:cxnSp macro="">
      <xdr:nvCxnSpPr>
        <xdr:cNvPr id="289" name="直線コネクタ 288"/>
        <xdr:cNvCxnSpPr/>
      </xdr:nvCxnSpPr>
      <xdr:spPr>
        <a:xfrm flipV="1">
          <a:off x="9639300" y="5981559"/>
          <a:ext cx="838200" cy="4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9677</xdr:rowOff>
    </xdr:from>
    <xdr:ext cx="534377" cy="259045"/>
    <xdr:sp macro="" textlink="">
      <xdr:nvSpPr>
        <xdr:cNvPr id="290" name="補助費等平均値テキスト"/>
        <xdr:cNvSpPr txBox="1"/>
      </xdr:nvSpPr>
      <xdr:spPr>
        <a:xfrm>
          <a:off x="10528300" y="6181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31250</xdr:rowOff>
    </xdr:from>
    <xdr:to>
      <xdr:col>55</xdr:col>
      <xdr:colOff>50800</xdr:colOff>
      <xdr:row>36</xdr:row>
      <xdr:rowOff>132850</xdr:rowOff>
    </xdr:to>
    <xdr:sp macro="" textlink="">
      <xdr:nvSpPr>
        <xdr:cNvPr id="291" name="フローチャート: 判断 290"/>
        <xdr:cNvSpPr/>
      </xdr:nvSpPr>
      <xdr:spPr>
        <a:xfrm>
          <a:off x="10426700" y="620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24257</xdr:rowOff>
    </xdr:from>
    <xdr:to>
      <xdr:col>50</xdr:col>
      <xdr:colOff>114300</xdr:colOff>
      <xdr:row>35</xdr:row>
      <xdr:rowOff>147315</xdr:rowOff>
    </xdr:to>
    <xdr:cxnSp macro="">
      <xdr:nvCxnSpPr>
        <xdr:cNvPr id="292" name="直線コネクタ 291"/>
        <xdr:cNvCxnSpPr/>
      </xdr:nvCxnSpPr>
      <xdr:spPr>
        <a:xfrm flipV="1">
          <a:off x="8750300" y="6025007"/>
          <a:ext cx="889000" cy="12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41994</xdr:rowOff>
    </xdr:from>
    <xdr:to>
      <xdr:col>50</xdr:col>
      <xdr:colOff>165100</xdr:colOff>
      <xdr:row>36</xdr:row>
      <xdr:rowOff>143594</xdr:rowOff>
    </xdr:to>
    <xdr:sp macro="" textlink="">
      <xdr:nvSpPr>
        <xdr:cNvPr id="293" name="フローチャート: 判断 292"/>
        <xdr:cNvSpPr/>
      </xdr:nvSpPr>
      <xdr:spPr>
        <a:xfrm>
          <a:off x="9588500" y="62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134721</xdr:rowOff>
    </xdr:from>
    <xdr:ext cx="534377" cy="259045"/>
    <xdr:sp macro="" textlink="">
      <xdr:nvSpPr>
        <xdr:cNvPr id="294" name="テキスト ボックス 293"/>
        <xdr:cNvSpPr txBox="1"/>
      </xdr:nvSpPr>
      <xdr:spPr>
        <a:xfrm>
          <a:off x="9372111" y="630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142058</xdr:rowOff>
    </xdr:from>
    <xdr:to>
      <xdr:col>45</xdr:col>
      <xdr:colOff>177800</xdr:colOff>
      <xdr:row>35</xdr:row>
      <xdr:rowOff>147315</xdr:rowOff>
    </xdr:to>
    <xdr:cxnSp macro="">
      <xdr:nvCxnSpPr>
        <xdr:cNvPr id="295" name="直線コネクタ 294"/>
        <xdr:cNvCxnSpPr/>
      </xdr:nvCxnSpPr>
      <xdr:spPr>
        <a:xfrm>
          <a:off x="7861300" y="6142808"/>
          <a:ext cx="889000" cy="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57667</xdr:rowOff>
    </xdr:from>
    <xdr:to>
      <xdr:col>46</xdr:col>
      <xdr:colOff>38100</xdr:colOff>
      <xdr:row>36</xdr:row>
      <xdr:rowOff>159267</xdr:rowOff>
    </xdr:to>
    <xdr:sp macro="" textlink="">
      <xdr:nvSpPr>
        <xdr:cNvPr id="296" name="フローチャート: 判断 295"/>
        <xdr:cNvSpPr/>
      </xdr:nvSpPr>
      <xdr:spPr>
        <a:xfrm>
          <a:off x="8699500" y="622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150394</xdr:rowOff>
    </xdr:from>
    <xdr:ext cx="534377" cy="259045"/>
    <xdr:sp macro="" textlink="">
      <xdr:nvSpPr>
        <xdr:cNvPr id="297" name="テキスト ボックス 296"/>
        <xdr:cNvSpPr txBox="1"/>
      </xdr:nvSpPr>
      <xdr:spPr>
        <a:xfrm>
          <a:off x="8483111" y="632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73778</xdr:rowOff>
    </xdr:from>
    <xdr:to>
      <xdr:col>41</xdr:col>
      <xdr:colOff>50800</xdr:colOff>
      <xdr:row>35</xdr:row>
      <xdr:rowOff>142058</xdr:rowOff>
    </xdr:to>
    <xdr:cxnSp macro="">
      <xdr:nvCxnSpPr>
        <xdr:cNvPr id="298" name="直線コネクタ 297"/>
        <xdr:cNvCxnSpPr/>
      </xdr:nvCxnSpPr>
      <xdr:spPr>
        <a:xfrm>
          <a:off x="6972300" y="6074528"/>
          <a:ext cx="889000" cy="68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71812</xdr:rowOff>
    </xdr:from>
    <xdr:to>
      <xdr:col>41</xdr:col>
      <xdr:colOff>101600</xdr:colOff>
      <xdr:row>37</xdr:row>
      <xdr:rowOff>1962</xdr:rowOff>
    </xdr:to>
    <xdr:sp macro="" textlink="">
      <xdr:nvSpPr>
        <xdr:cNvPr id="299" name="フローチャート: 判断 298"/>
        <xdr:cNvSpPr/>
      </xdr:nvSpPr>
      <xdr:spPr>
        <a:xfrm>
          <a:off x="7810500" y="624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164539</xdr:rowOff>
    </xdr:from>
    <xdr:ext cx="534377" cy="259045"/>
    <xdr:sp macro="" textlink="">
      <xdr:nvSpPr>
        <xdr:cNvPr id="300" name="テキスト ボックス 299"/>
        <xdr:cNvSpPr txBox="1"/>
      </xdr:nvSpPr>
      <xdr:spPr>
        <a:xfrm>
          <a:off x="7594111" y="633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39422</xdr:rowOff>
    </xdr:from>
    <xdr:to>
      <xdr:col>36</xdr:col>
      <xdr:colOff>165100</xdr:colOff>
      <xdr:row>36</xdr:row>
      <xdr:rowOff>141022</xdr:rowOff>
    </xdr:to>
    <xdr:sp macro="" textlink="">
      <xdr:nvSpPr>
        <xdr:cNvPr id="301" name="フローチャート: 判断 300"/>
        <xdr:cNvSpPr/>
      </xdr:nvSpPr>
      <xdr:spPr>
        <a:xfrm>
          <a:off x="6921500" y="621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132149</xdr:rowOff>
    </xdr:from>
    <xdr:ext cx="534377" cy="259045"/>
    <xdr:sp macro="" textlink="">
      <xdr:nvSpPr>
        <xdr:cNvPr id="302" name="テキスト ボックス 301"/>
        <xdr:cNvSpPr txBox="1"/>
      </xdr:nvSpPr>
      <xdr:spPr>
        <a:xfrm>
          <a:off x="6705111" y="6304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101459</xdr:rowOff>
    </xdr:from>
    <xdr:to>
      <xdr:col>55</xdr:col>
      <xdr:colOff>50800</xdr:colOff>
      <xdr:row>35</xdr:row>
      <xdr:rowOff>31609</xdr:rowOff>
    </xdr:to>
    <xdr:sp macro="" textlink="">
      <xdr:nvSpPr>
        <xdr:cNvPr id="308" name="楕円 307"/>
        <xdr:cNvSpPr/>
      </xdr:nvSpPr>
      <xdr:spPr>
        <a:xfrm>
          <a:off x="10426700" y="593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124336</xdr:rowOff>
    </xdr:from>
    <xdr:ext cx="534377" cy="259045"/>
    <xdr:sp macro="" textlink="">
      <xdr:nvSpPr>
        <xdr:cNvPr id="309" name="補助費等該当値テキスト"/>
        <xdr:cNvSpPr txBox="1"/>
      </xdr:nvSpPr>
      <xdr:spPr>
        <a:xfrm>
          <a:off x="10528300" y="578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144907</xdr:rowOff>
    </xdr:from>
    <xdr:to>
      <xdr:col>50</xdr:col>
      <xdr:colOff>165100</xdr:colOff>
      <xdr:row>35</xdr:row>
      <xdr:rowOff>75057</xdr:rowOff>
    </xdr:to>
    <xdr:sp macro="" textlink="">
      <xdr:nvSpPr>
        <xdr:cNvPr id="310" name="楕円 309"/>
        <xdr:cNvSpPr/>
      </xdr:nvSpPr>
      <xdr:spPr>
        <a:xfrm>
          <a:off x="9588500" y="597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91584</xdr:rowOff>
    </xdr:from>
    <xdr:ext cx="534377" cy="259045"/>
    <xdr:sp macro="" textlink="">
      <xdr:nvSpPr>
        <xdr:cNvPr id="311" name="テキスト ボックス 310"/>
        <xdr:cNvSpPr txBox="1"/>
      </xdr:nvSpPr>
      <xdr:spPr>
        <a:xfrm>
          <a:off x="9372111" y="574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96515</xdr:rowOff>
    </xdr:from>
    <xdr:to>
      <xdr:col>46</xdr:col>
      <xdr:colOff>38100</xdr:colOff>
      <xdr:row>36</xdr:row>
      <xdr:rowOff>26665</xdr:rowOff>
    </xdr:to>
    <xdr:sp macro="" textlink="">
      <xdr:nvSpPr>
        <xdr:cNvPr id="312" name="楕円 311"/>
        <xdr:cNvSpPr/>
      </xdr:nvSpPr>
      <xdr:spPr>
        <a:xfrm>
          <a:off x="8699500" y="609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43192</xdr:rowOff>
    </xdr:from>
    <xdr:ext cx="534377" cy="259045"/>
    <xdr:sp macro="" textlink="">
      <xdr:nvSpPr>
        <xdr:cNvPr id="313" name="テキスト ボックス 312"/>
        <xdr:cNvSpPr txBox="1"/>
      </xdr:nvSpPr>
      <xdr:spPr>
        <a:xfrm>
          <a:off x="8483111" y="587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91258</xdr:rowOff>
    </xdr:from>
    <xdr:to>
      <xdr:col>41</xdr:col>
      <xdr:colOff>101600</xdr:colOff>
      <xdr:row>36</xdr:row>
      <xdr:rowOff>21408</xdr:rowOff>
    </xdr:to>
    <xdr:sp macro="" textlink="">
      <xdr:nvSpPr>
        <xdr:cNvPr id="314" name="楕円 313"/>
        <xdr:cNvSpPr/>
      </xdr:nvSpPr>
      <xdr:spPr>
        <a:xfrm>
          <a:off x="7810500" y="609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37935</xdr:rowOff>
    </xdr:from>
    <xdr:ext cx="534377" cy="259045"/>
    <xdr:sp macro="" textlink="">
      <xdr:nvSpPr>
        <xdr:cNvPr id="315" name="テキスト ボックス 314"/>
        <xdr:cNvSpPr txBox="1"/>
      </xdr:nvSpPr>
      <xdr:spPr>
        <a:xfrm>
          <a:off x="7594111" y="5867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22978</xdr:rowOff>
    </xdr:from>
    <xdr:to>
      <xdr:col>36</xdr:col>
      <xdr:colOff>165100</xdr:colOff>
      <xdr:row>35</xdr:row>
      <xdr:rowOff>124578</xdr:rowOff>
    </xdr:to>
    <xdr:sp macro="" textlink="">
      <xdr:nvSpPr>
        <xdr:cNvPr id="316" name="楕円 315"/>
        <xdr:cNvSpPr/>
      </xdr:nvSpPr>
      <xdr:spPr>
        <a:xfrm>
          <a:off x="6921500" y="602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141105</xdr:rowOff>
    </xdr:from>
    <xdr:ext cx="534377" cy="259045"/>
    <xdr:sp macro="" textlink="">
      <xdr:nvSpPr>
        <xdr:cNvPr id="317" name="テキスト ボックス 316"/>
        <xdr:cNvSpPr txBox="1"/>
      </xdr:nvSpPr>
      <xdr:spPr>
        <a:xfrm>
          <a:off x="6705111" y="5798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53</xdr:row>
      <xdr:rowOff>138564</xdr:rowOff>
    </xdr:from>
    <xdr:to>
      <xdr:col>54</xdr:col>
      <xdr:colOff>189865</xdr:colOff>
      <xdr:row>58</xdr:row>
      <xdr:rowOff>171247</xdr:rowOff>
    </xdr:to>
    <xdr:cxnSp macro="">
      <xdr:nvCxnSpPr>
        <xdr:cNvPr id="341" name="直線コネクタ 340"/>
        <xdr:cNvCxnSpPr/>
      </xdr:nvCxnSpPr>
      <xdr:spPr>
        <a:xfrm flipV="1">
          <a:off x="10475595" y="9225414"/>
          <a:ext cx="1270" cy="889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3624</xdr:rowOff>
    </xdr:from>
    <xdr:ext cx="534377" cy="259045"/>
    <xdr:sp macro="" textlink="">
      <xdr:nvSpPr>
        <xdr:cNvPr id="342" name="普通建設事業費最小値テキスト"/>
        <xdr:cNvSpPr txBox="1"/>
      </xdr:nvSpPr>
      <xdr:spPr>
        <a:xfrm>
          <a:off x="10528300" y="1011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171247</xdr:rowOff>
    </xdr:from>
    <xdr:to>
      <xdr:col>55</xdr:col>
      <xdr:colOff>88900</xdr:colOff>
      <xdr:row>58</xdr:row>
      <xdr:rowOff>171247</xdr:rowOff>
    </xdr:to>
    <xdr:cxnSp macro="">
      <xdr:nvCxnSpPr>
        <xdr:cNvPr id="343" name="直線コネクタ 342"/>
        <xdr:cNvCxnSpPr/>
      </xdr:nvCxnSpPr>
      <xdr:spPr>
        <a:xfrm>
          <a:off x="10388600" y="1011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85241</xdr:rowOff>
    </xdr:from>
    <xdr:ext cx="599010" cy="259045"/>
    <xdr:sp macro="" textlink="">
      <xdr:nvSpPr>
        <xdr:cNvPr id="344" name="普通建設事業費最大値テキスト"/>
        <xdr:cNvSpPr txBox="1"/>
      </xdr:nvSpPr>
      <xdr:spPr>
        <a:xfrm>
          <a:off x="10528300" y="9000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53</xdr:row>
      <xdr:rowOff>138564</xdr:rowOff>
    </xdr:from>
    <xdr:to>
      <xdr:col>55</xdr:col>
      <xdr:colOff>88900</xdr:colOff>
      <xdr:row>53</xdr:row>
      <xdr:rowOff>138564</xdr:rowOff>
    </xdr:to>
    <xdr:cxnSp macro="">
      <xdr:nvCxnSpPr>
        <xdr:cNvPr id="345" name="直線コネクタ 344"/>
        <xdr:cNvCxnSpPr/>
      </xdr:nvCxnSpPr>
      <xdr:spPr>
        <a:xfrm>
          <a:off x="10388600" y="922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13250</xdr:rowOff>
    </xdr:from>
    <xdr:to>
      <xdr:col>55</xdr:col>
      <xdr:colOff>0</xdr:colOff>
      <xdr:row>57</xdr:row>
      <xdr:rowOff>148844</xdr:rowOff>
    </xdr:to>
    <xdr:cxnSp macro="">
      <xdr:nvCxnSpPr>
        <xdr:cNvPr id="346" name="直線コネクタ 345"/>
        <xdr:cNvCxnSpPr/>
      </xdr:nvCxnSpPr>
      <xdr:spPr>
        <a:xfrm>
          <a:off x="9639300" y="9785900"/>
          <a:ext cx="838200" cy="135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155208</xdr:rowOff>
    </xdr:from>
    <xdr:ext cx="534377" cy="259045"/>
    <xdr:sp macro="" textlink="">
      <xdr:nvSpPr>
        <xdr:cNvPr id="347" name="普通建設事業費平均値テキスト"/>
        <xdr:cNvSpPr txBox="1"/>
      </xdr:nvSpPr>
      <xdr:spPr>
        <a:xfrm>
          <a:off x="10528300" y="9927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5331</xdr:rowOff>
    </xdr:from>
    <xdr:to>
      <xdr:col>55</xdr:col>
      <xdr:colOff>50800</xdr:colOff>
      <xdr:row>58</xdr:row>
      <xdr:rowOff>106931</xdr:rowOff>
    </xdr:to>
    <xdr:sp macro="" textlink="">
      <xdr:nvSpPr>
        <xdr:cNvPr id="348" name="フローチャート: 判断 347"/>
        <xdr:cNvSpPr/>
      </xdr:nvSpPr>
      <xdr:spPr>
        <a:xfrm>
          <a:off x="10426700" y="9949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10857</xdr:rowOff>
    </xdr:from>
    <xdr:to>
      <xdr:col>50</xdr:col>
      <xdr:colOff>114300</xdr:colOff>
      <xdr:row>57</xdr:row>
      <xdr:rowOff>13250</xdr:rowOff>
    </xdr:to>
    <xdr:cxnSp macro="">
      <xdr:nvCxnSpPr>
        <xdr:cNvPr id="349" name="直線コネクタ 348"/>
        <xdr:cNvCxnSpPr/>
      </xdr:nvCxnSpPr>
      <xdr:spPr>
        <a:xfrm>
          <a:off x="8750300" y="9783507"/>
          <a:ext cx="889000" cy="2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154356</xdr:rowOff>
    </xdr:from>
    <xdr:to>
      <xdr:col>50</xdr:col>
      <xdr:colOff>165100</xdr:colOff>
      <xdr:row>58</xdr:row>
      <xdr:rowOff>84506</xdr:rowOff>
    </xdr:to>
    <xdr:sp macro="" textlink="">
      <xdr:nvSpPr>
        <xdr:cNvPr id="350" name="フローチャート: 判断 349"/>
        <xdr:cNvSpPr/>
      </xdr:nvSpPr>
      <xdr:spPr>
        <a:xfrm>
          <a:off x="9588500" y="992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75633</xdr:rowOff>
    </xdr:from>
    <xdr:ext cx="534377" cy="259045"/>
    <xdr:sp macro="" textlink="">
      <xdr:nvSpPr>
        <xdr:cNvPr id="351" name="テキスト ボックス 350"/>
        <xdr:cNvSpPr txBox="1"/>
      </xdr:nvSpPr>
      <xdr:spPr>
        <a:xfrm>
          <a:off x="9372111" y="1001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94631</xdr:rowOff>
    </xdr:from>
    <xdr:to>
      <xdr:col>45</xdr:col>
      <xdr:colOff>177800</xdr:colOff>
      <xdr:row>57</xdr:row>
      <xdr:rowOff>10857</xdr:rowOff>
    </xdr:to>
    <xdr:cxnSp macro="">
      <xdr:nvCxnSpPr>
        <xdr:cNvPr id="352" name="直線コネクタ 351"/>
        <xdr:cNvCxnSpPr/>
      </xdr:nvCxnSpPr>
      <xdr:spPr>
        <a:xfrm>
          <a:off x="7861300" y="8838581"/>
          <a:ext cx="889000" cy="944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166990</xdr:rowOff>
    </xdr:from>
    <xdr:to>
      <xdr:col>46</xdr:col>
      <xdr:colOff>38100</xdr:colOff>
      <xdr:row>58</xdr:row>
      <xdr:rowOff>97140</xdr:rowOff>
    </xdr:to>
    <xdr:sp macro="" textlink="">
      <xdr:nvSpPr>
        <xdr:cNvPr id="353" name="フローチャート: 判断 352"/>
        <xdr:cNvSpPr/>
      </xdr:nvSpPr>
      <xdr:spPr>
        <a:xfrm>
          <a:off x="8699500" y="993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88267</xdr:rowOff>
    </xdr:from>
    <xdr:ext cx="534377" cy="259045"/>
    <xdr:sp macro="" textlink="">
      <xdr:nvSpPr>
        <xdr:cNvPr id="354" name="テキスト ボックス 353"/>
        <xdr:cNvSpPr txBox="1"/>
      </xdr:nvSpPr>
      <xdr:spPr>
        <a:xfrm>
          <a:off x="8483111" y="10032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94631</xdr:rowOff>
    </xdr:from>
    <xdr:to>
      <xdr:col>41</xdr:col>
      <xdr:colOff>50800</xdr:colOff>
      <xdr:row>54</xdr:row>
      <xdr:rowOff>163779</xdr:rowOff>
    </xdr:to>
    <xdr:cxnSp macro="">
      <xdr:nvCxnSpPr>
        <xdr:cNvPr id="355" name="直線コネクタ 354"/>
        <xdr:cNvCxnSpPr/>
      </xdr:nvCxnSpPr>
      <xdr:spPr>
        <a:xfrm flipV="1">
          <a:off x="6972300" y="8838581"/>
          <a:ext cx="889000" cy="583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156421</xdr:rowOff>
    </xdr:from>
    <xdr:to>
      <xdr:col>41</xdr:col>
      <xdr:colOff>101600</xdr:colOff>
      <xdr:row>58</xdr:row>
      <xdr:rowOff>86571</xdr:rowOff>
    </xdr:to>
    <xdr:sp macro="" textlink="">
      <xdr:nvSpPr>
        <xdr:cNvPr id="356" name="フローチャート: 判断 355"/>
        <xdr:cNvSpPr/>
      </xdr:nvSpPr>
      <xdr:spPr>
        <a:xfrm>
          <a:off x="7810500" y="992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77698</xdr:rowOff>
    </xdr:from>
    <xdr:ext cx="534377" cy="259045"/>
    <xdr:sp macro="" textlink="">
      <xdr:nvSpPr>
        <xdr:cNvPr id="357" name="テキスト ボックス 356"/>
        <xdr:cNvSpPr txBox="1"/>
      </xdr:nvSpPr>
      <xdr:spPr>
        <a:xfrm>
          <a:off x="7594111" y="10021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84118</xdr:rowOff>
    </xdr:from>
    <xdr:to>
      <xdr:col>36</xdr:col>
      <xdr:colOff>165100</xdr:colOff>
      <xdr:row>58</xdr:row>
      <xdr:rowOff>14268</xdr:rowOff>
    </xdr:to>
    <xdr:sp macro="" textlink="">
      <xdr:nvSpPr>
        <xdr:cNvPr id="358" name="フローチャート: 判断 357"/>
        <xdr:cNvSpPr/>
      </xdr:nvSpPr>
      <xdr:spPr>
        <a:xfrm>
          <a:off x="6921500" y="98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5395</xdr:rowOff>
    </xdr:from>
    <xdr:ext cx="534377" cy="259045"/>
    <xdr:sp macro="" textlink="">
      <xdr:nvSpPr>
        <xdr:cNvPr id="359" name="テキスト ボックス 358"/>
        <xdr:cNvSpPr txBox="1"/>
      </xdr:nvSpPr>
      <xdr:spPr>
        <a:xfrm>
          <a:off x="6705111" y="9949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98044</xdr:rowOff>
    </xdr:from>
    <xdr:to>
      <xdr:col>55</xdr:col>
      <xdr:colOff>50800</xdr:colOff>
      <xdr:row>58</xdr:row>
      <xdr:rowOff>28194</xdr:rowOff>
    </xdr:to>
    <xdr:sp macro="" textlink="">
      <xdr:nvSpPr>
        <xdr:cNvPr id="365" name="楕円 364"/>
        <xdr:cNvSpPr/>
      </xdr:nvSpPr>
      <xdr:spPr>
        <a:xfrm>
          <a:off x="10426700" y="987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120921</xdr:rowOff>
    </xdr:from>
    <xdr:ext cx="534377" cy="259045"/>
    <xdr:sp macro="" textlink="">
      <xdr:nvSpPr>
        <xdr:cNvPr id="366" name="普通建設事業費該当値テキスト"/>
        <xdr:cNvSpPr txBox="1"/>
      </xdr:nvSpPr>
      <xdr:spPr>
        <a:xfrm>
          <a:off x="10528300" y="972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133900</xdr:rowOff>
    </xdr:from>
    <xdr:to>
      <xdr:col>50</xdr:col>
      <xdr:colOff>165100</xdr:colOff>
      <xdr:row>57</xdr:row>
      <xdr:rowOff>64050</xdr:rowOff>
    </xdr:to>
    <xdr:sp macro="" textlink="">
      <xdr:nvSpPr>
        <xdr:cNvPr id="367" name="楕円 366"/>
        <xdr:cNvSpPr/>
      </xdr:nvSpPr>
      <xdr:spPr>
        <a:xfrm>
          <a:off x="9588500" y="973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80577</xdr:rowOff>
    </xdr:from>
    <xdr:ext cx="534377" cy="259045"/>
    <xdr:sp macro="" textlink="">
      <xdr:nvSpPr>
        <xdr:cNvPr id="368" name="テキスト ボックス 367"/>
        <xdr:cNvSpPr txBox="1"/>
      </xdr:nvSpPr>
      <xdr:spPr>
        <a:xfrm>
          <a:off x="9372111" y="951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131507</xdr:rowOff>
    </xdr:from>
    <xdr:to>
      <xdr:col>46</xdr:col>
      <xdr:colOff>38100</xdr:colOff>
      <xdr:row>57</xdr:row>
      <xdr:rowOff>61657</xdr:rowOff>
    </xdr:to>
    <xdr:sp macro="" textlink="">
      <xdr:nvSpPr>
        <xdr:cNvPr id="369" name="楕円 368"/>
        <xdr:cNvSpPr/>
      </xdr:nvSpPr>
      <xdr:spPr>
        <a:xfrm>
          <a:off x="8699500" y="973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78184</xdr:rowOff>
    </xdr:from>
    <xdr:ext cx="534377" cy="259045"/>
    <xdr:sp macro="" textlink="">
      <xdr:nvSpPr>
        <xdr:cNvPr id="370" name="テキスト ボックス 369"/>
        <xdr:cNvSpPr txBox="1"/>
      </xdr:nvSpPr>
      <xdr:spPr>
        <a:xfrm>
          <a:off x="8483111" y="9507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43831</xdr:rowOff>
    </xdr:from>
    <xdr:to>
      <xdr:col>41</xdr:col>
      <xdr:colOff>101600</xdr:colOff>
      <xdr:row>51</xdr:row>
      <xdr:rowOff>145431</xdr:rowOff>
    </xdr:to>
    <xdr:sp macro="" textlink="">
      <xdr:nvSpPr>
        <xdr:cNvPr id="371" name="楕円 370"/>
        <xdr:cNvSpPr/>
      </xdr:nvSpPr>
      <xdr:spPr>
        <a:xfrm>
          <a:off x="7810500" y="878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49</xdr:row>
      <xdr:rowOff>161958</xdr:rowOff>
    </xdr:from>
    <xdr:ext cx="599010" cy="259045"/>
    <xdr:sp macro="" textlink="">
      <xdr:nvSpPr>
        <xdr:cNvPr id="372" name="テキスト ボックス 371"/>
        <xdr:cNvSpPr txBox="1"/>
      </xdr:nvSpPr>
      <xdr:spPr>
        <a:xfrm>
          <a:off x="7561795" y="8563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112979</xdr:rowOff>
    </xdr:from>
    <xdr:to>
      <xdr:col>36</xdr:col>
      <xdr:colOff>165100</xdr:colOff>
      <xdr:row>55</xdr:row>
      <xdr:rowOff>43129</xdr:rowOff>
    </xdr:to>
    <xdr:sp macro="" textlink="">
      <xdr:nvSpPr>
        <xdr:cNvPr id="373" name="楕円 372"/>
        <xdr:cNvSpPr/>
      </xdr:nvSpPr>
      <xdr:spPr>
        <a:xfrm>
          <a:off x="6921500" y="937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59656</xdr:rowOff>
    </xdr:from>
    <xdr:ext cx="599010" cy="259045"/>
    <xdr:sp macro="" textlink="">
      <xdr:nvSpPr>
        <xdr:cNvPr id="374" name="テキスト ボックス 373"/>
        <xdr:cNvSpPr txBox="1"/>
      </xdr:nvSpPr>
      <xdr:spPr>
        <a:xfrm>
          <a:off x="6672795" y="9146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5" name="直線コネクタ 384"/>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6" name="テキスト ボックス 385"/>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8" name="テキスト ボックス 38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9" name="直線コネクタ 388"/>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0" name="テキスト ボックス 389"/>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73</xdr:row>
      <xdr:rowOff>54015</xdr:rowOff>
    </xdr:from>
    <xdr:to>
      <xdr:col>54</xdr:col>
      <xdr:colOff>189865</xdr:colOff>
      <xdr:row>78</xdr:row>
      <xdr:rowOff>24892</xdr:rowOff>
    </xdr:to>
    <xdr:cxnSp macro="">
      <xdr:nvCxnSpPr>
        <xdr:cNvPr id="394" name="直線コネクタ 393"/>
        <xdr:cNvCxnSpPr/>
      </xdr:nvCxnSpPr>
      <xdr:spPr>
        <a:xfrm flipV="1">
          <a:off x="10475595" y="12569865"/>
          <a:ext cx="1270" cy="828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28719</xdr:rowOff>
    </xdr:from>
    <xdr:ext cx="313932" cy="259045"/>
    <xdr:sp macro="" textlink="">
      <xdr:nvSpPr>
        <xdr:cNvPr id="395" name="普通建設事業費 （ うち新規整備　）最小値テキスト"/>
        <xdr:cNvSpPr txBox="1"/>
      </xdr:nvSpPr>
      <xdr:spPr>
        <a:xfrm>
          <a:off x="10528300" y="134018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24892</xdr:rowOff>
    </xdr:from>
    <xdr:to>
      <xdr:col>55</xdr:col>
      <xdr:colOff>88900</xdr:colOff>
      <xdr:row>78</xdr:row>
      <xdr:rowOff>24892</xdr:rowOff>
    </xdr:to>
    <xdr:cxnSp macro="">
      <xdr:nvCxnSpPr>
        <xdr:cNvPr id="396" name="直線コネクタ 395"/>
        <xdr:cNvCxnSpPr/>
      </xdr:nvCxnSpPr>
      <xdr:spPr>
        <a:xfrm>
          <a:off x="10388600" y="1339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72</xdr:row>
      <xdr:rowOff>692</xdr:rowOff>
    </xdr:from>
    <xdr:ext cx="599010" cy="259045"/>
    <xdr:sp macro="" textlink="">
      <xdr:nvSpPr>
        <xdr:cNvPr id="397" name="普通建設事業費 （ うち新規整備　）最大値テキスト"/>
        <xdr:cNvSpPr txBox="1"/>
      </xdr:nvSpPr>
      <xdr:spPr>
        <a:xfrm>
          <a:off x="10528300" y="12345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73</xdr:row>
      <xdr:rowOff>54015</xdr:rowOff>
    </xdr:from>
    <xdr:to>
      <xdr:col>55</xdr:col>
      <xdr:colOff>88900</xdr:colOff>
      <xdr:row>73</xdr:row>
      <xdr:rowOff>54015</xdr:rowOff>
    </xdr:to>
    <xdr:cxnSp macro="">
      <xdr:nvCxnSpPr>
        <xdr:cNvPr id="398" name="直線コネクタ 397"/>
        <xdr:cNvCxnSpPr/>
      </xdr:nvCxnSpPr>
      <xdr:spPr>
        <a:xfrm>
          <a:off x="10388600" y="1256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64542</xdr:rowOff>
    </xdr:from>
    <xdr:to>
      <xdr:col>55</xdr:col>
      <xdr:colOff>0</xdr:colOff>
      <xdr:row>76</xdr:row>
      <xdr:rowOff>104158</xdr:rowOff>
    </xdr:to>
    <xdr:cxnSp macro="">
      <xdr:nvCxnSpPr>
        <xdr:cNvPr id="399" name="直線コネクタ 398"/>
        <xdr:cNvCxnSpPr/>
      </xdr:nvCxnSpPr>
      <xdr:spPr>
        <a:xfrm>
          <a:off x="9639300" y="12923292"/>
          <a:ext cx="838200" cy="21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55005</xdr:rowOff>
    </xdr:from>
    <xdr:ext cx="534377" cy="259045"/>
    <xdr:sp macro="" textlink="">
      <xdr:nvSpPr>
        <xdr:cNvPr id="400" name="普通建設事業費 （ うち新規整備　）平均値テキスト"/>
        <xdr:cNvSpPr txBox="1"/>
      </xdr:nvSpPr>
      <xdr:spPr>
        <a:xfrm>
          <a:off x="10528300" y="132566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76578</xdr:rowOff>
    </xdr:from>
    <xdr:to>
      <xdr:col>55</xdr:col>
      <xdr:colOff>50800</xdr:colOff>
      <xdr:row>78</xdr:row>
      <xdr:rowOff>6728</xdr:rowOff>
    </xdr:to>
    <xdr:sp macro="" textlink="">
      <xdr:nvSpPr>
        <xdr:cNvPr id="401" name="フローチャート: 判断 400"/>
        <xdr:cNvSpPr/>
      </xdr:nvSpPr>
      <xdr:spPr>
        <a:xfrm>
          <a:off x="10426700" y="1327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64542</xdr:rowOff>
    </xdr:from>
    <xdr:to>
      <xdr:col>50</xdr:col>
      <xdr:colOff>114300</xdr:colOff>
      <xdr:row>76</xdr:row>
      <xdr:rowOff>14467</xdr:rowOff>
    </xdr:to>
    <xdr:cxnSp macro="">
      <xdr:nvCxnSpPr>
        <xdr:cNvPr id="402" name="直線コネクタ 401"/>
        <xdr:cNvCxnSpPr/>
      </xdr:nvCxnSpPr>
      <xdr:spPr>
        <a:xfrm flipV="1">
          <a:off x="8750300" y="12923292"/>
          <a:ext cx="889000" cy="121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72092</xdr:rowOff>
    </xdr:from>
    <xdr:to>
      <xdr:col>50</xdr:col>
      <xdr:colOff>165100</xdr:colOff>
      <xdr:row>78</xdr:row>
      <xdr:rowOff>2242</xdr:rowOff>
    </xdr:to>
    <xdr:sp macro="" textlink="">
      <xdr:nvSpPr>
        <xdr:cNvPr id="403" name="フローチャート: 判断 402"/>
        <xdr:cNvSpPr/>
      </xdr:nvSpPr>
      <xdr:spPr>
        <a:xfrm>
          <a:off x="9588500" y="1327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164819</xdr:rowOff>
    </xdr:from>
    <xdr:ext cx="534377" cy="259045"/>
    <xdr:sp macro="" textlink="">
      <xdr:nvSpPr>
        <xdr:cNvPr id="404" name="テキスト ボックス 403"/>
        <xdr:cNvSpPr txBox="1"/>
      </xdr:nvSpPr>
      <xdr:spPr>
        <a:xfrm>
          <a:off x="9372111" y="13366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147307</xdr:rowOff>
    </xdr:from>
    <xdr:to>
      <xdr:col>45</xdr:col>
      <xdr:colOff>177800</xdr:colOff>
      <xdr:row>76</xdr:row>
      <xdr:rowOff>14467</xdr:rowOff>
    </xdr:to>
    <xdr:cxnSp macro="">
      <xdr:nvCxnSpPr>
        <xdr:cNvPr id="405" name="直線コネクタ 404"/>
        <xdr:cNvCxnSpPr/>
      </xdr:nvCxnSpPr>
      <xdr:spPr>
        <a:xfrm>
          <a:off x="7861300" y="12148807"/>
          <a:ext cx="889000" cy="89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68571</xdr:rowOff>
    </xdr:from>
    <xdr:to>
      <xdr:col>46</xdr:col>
      <xdr:colOff>38100</xdr:colOff>
      <xdr:row>77</xdr:row>
      <xdr:rowOff>170171</xdr:rowOff>
    </xdr:to>
    <xdr:sp macro="" textlink="">
      <xdr:nvSpPr>
        <xdr:cNvPr id="406" name="フローチャート: 判断 405"/>
        <xdr:cNvSpPr/>
      </xdr:nvSpPr>
      <xdr:spPr>
        <a:xfrm>
          <a:off x="8699500" y="1327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161298</xdr:rowOff>
    </xdr:from>
    <xdr:ext cx="534377" cy="259045"/>
    <xdr:sp macro="" textlink="">
      <xdr:nvSpPr>
        <xdr:cNvPr id="407" name="テキスト ボックス 406"/>
        <xdr:cNvSpPr txBox="1"/>
      </xdr:nvSpPr>
      <xdr:spPr>
        <a:xfrm>
          <a:off x="8483111" y="1336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147307</xdr:rowOff>
    </xdr:from>
    <xdr:to>
      <xdr:col>41</xdr:col>
      <xdr:colOff>50800</xdr:colOff>
      <xdr:row>74</xdr:row>
      <xdr:rowOff>20268</xdr:rowOff>
    </xdr:to>
    <xdr:cxnSp macro="">
      <xdr:nvCxnSpPr>
        <xdr:cNvPr id="408" name="直線コネクタ 407"/>
        <xdr:cNvCxnSpPr/>
      </xdr:nvCxnSpPr>
      <xdr:spPr>
        <a:xfrm flipV="1">
          <a:off x="6972300" y="12148807"/>
          <a:ext cx="889000" cy="558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33682</xdr:rowOff>
    </xdr:from>
    <xdr:to>
      <xdr:col>41</xdr:col>
      <xdr:colOff>101600</xdr:colOff>
      <xdr:row>77</xdr:row>
      <xdr:rowOff>135282</xdr:rowOff>
    </xdr:to>
    <xdr:sp macro="" textlink="">
      <xdr:nvSpPr>
        <xdr:cNvPr id="409" name="フローチャート: 判断 408"/>
        <xdr:cNvSpPr/>
      </xdr:nvSpPr>
      <xdr:spPr>
        <a:xfrm>
          <a:off x="78105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126409</xdr:rowOff>
    </xdr:from>
    <xdr:ext cx="534377" cy="259045"/>
    <xdr:sp macro="" textlink="">
      <xdr:nvSpPr>
        <xdr:cNvPr id="410" name="テキスト ボックス 409"/>
        <xdr:cNvSpPr txBox="1"/>
      </xdr:nvSpPr>
      <xdr:spPr>
        <a:xfrm>
          <a:off x="7594111" y="1332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157308</xdr:rowOff>
    </xdr:from>
    <xdr:to>
      <xdr:col>36</xdr:col>
      <xdr:colOff>165100</xdr:colOff>
      <xdr:row>77</xdr:row>
      <xdr:rowOff>87458</xdr:rowOff>
    </xdr:to>
    <xdr:sp macro="" textlink="">
      <xdr:nvSpPr>
        <xdr:cNvPr id="411" name="フローチャート: 判断 410"/>
        <xdr:cNvSpPr/>
      </xdr:nvSpPr>
      <xdr:spPr>
        <a:xfrm>
          <a:off x="6921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78585</xdr:rowOff>
    </xdr:from>
    <xdr:ext cx="534377" cy="259045"/>
    <xdr:sp macro="" textlink="">
      <xdr:nvSpPr>
        <xdr:cNvPr id="412" name="テキスト ボックス 411"/>
        <xdr:cNvSpPr txBox="1"/>
      </xdr:nvSpPr>
      <xdr:spPr>
        <a:xfrm>
          <a:off x="6705111" y="1328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53358</xdr:rowOff>
    </xdr:from>
    <xdr:to>
      <xdr:col>55</xdr:col>
      <xdr:colOff>50800</xdr:colOff>
      <xdr:row>76</xdr:row>
      <xdr:rowOff>154958</xdr:rowOff>
    </xdr:to>
    <xdr:sp macro="" textlink="">
      <xdr:nvSpPr>
        <xdr:cNvPr id="418" name="楕円 417"/>
        <xdr:cNvSpPr/>
      </xdr:nvSpPr>
      <xdr:spPr>
        <a:xfrm>
          <a:off x="10426700" y="1308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76236</xdr:rowOff>
    </xdr:from>
    <xdr:ext cx="534377" cy="259045"/>
    <xdr:sp macro="" textlink="">
      <xdr:nvSpPr>
        <xdr:cNvPr id="419" name="普通建設事業費 （ うち新規整備　）該当値テキスト"/>
        <xdr:cNvSpPr txBox="1"/>
      </xdr:nvSpPr>
      <xdr:spPr>
        <a:xfrm>
          <a:off x="10528300" y="12934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13742</xdr:rowOff>
    </xdr:from>
    <xdr:to>
      <xdr:col>50</xdr:col>
      <xdr:colOff>165100</xdr:colOff>
      <xdr:row>75</xdr:row>
      <xdr:rowOff>115342</xdr:rowOff>
    </xdr:to>
    <xdr:sp macro="" textlink="">
      <xdr:nvSpPr>
        <xdr:cNvPr id="420" name="楕円 419"/>
        <xdr:cNvSpPr/>
      </xdr:nvSpPr>
      <xdr:spPr>
        <a:xfrm>
          <a:off x="9588500" y="1287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131869</xdr:rowOff>
    </xdr:from>
    <xdr:ext cx="534377" cy="259045"/>
    <xdr:sp macro="" textlink="">
      <xdr:nvSpPr>
        <xdr:cNvPr id="421" name="テキスト ボックス 420"/>
        <xdr:cNvSpPr txBox="1"/>
      </xdr:nvSpPr>
      <xdr:spPr>
        <a:xfrm>
          <a:off x="9372111" y="1264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135117</xdr:rowOff>
    </xdr:from>
    <xdr:to>
      <xdr:col>46</xdr:col>
      <xdr:colOff>38100</xdr:colOff>
      <xdr:row>76</xdr:row>
      <xdr:rowOff>65267</xdr:rowOff>
    </xdr:to>
    <xdr:sp macro="" textlink="">
      <xdr:nvSpPr>
        <xdr:cNvPr id="422" name="楕円 421"/>
        <xdr:cNvSpPr/>
      </xdr:nvSpPr>
      <xdr:spPr>
        <a:xfrm>
          <a:off x="8699500" y="1299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81794</xdr:rowOff>
    </xdr:from>
    <xdr:ext cx="534377" cy="259045"/>
    <xdr:sp macro="" textlink="">
      <xdr:nvSpPr>
        <xdr:cNvPr id="423" name="テキスト ボックス 422"/>
        <xdr:cNvSpPr txBox="1"/>
      </xdr:nvSpPr>
      <xdr:spPr>
        <a:xfrm>
          <a:off x="8483111" y="12769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70</xdr:row>
      <xdr:rowOff>96507</xdr:rowOff>
    </xdr:from>
    <xdr:to>
      <xdr:col>41</xdr:col>
      <xdr:colOff>101600</xdr:colOff>
      <xdr:row>71</xdr:row>
      <xdr:rowOff>26657</xdr:rowOff>
    </xdr:to>
    <xdr:sp macro="" textlink="">
      <xdr:nvSpPr>
        <xdr:cNvPr id="424" name="楕円 423"/>
        <xdr:cNvSpPr/>
      </xdr:nvSpPr>
      <xdr:spPr>
        <a:xfrm>
          <a:off x="7810500" y="1209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69</xdr:row>
      <xdr:rowOff>43184</xdr:rowOff>
    </xdr:from>
    <xdr:ext cx="599010" cy="259045"/>
    <xdr:sp macro="" textlink="">
      <xdr:nvSpPr>
        <xdr:cNvPr id="425" name="テキスト ボックス 424"/>
        <xdr:cNvSpPr txBox="1"/>
      </xdr:nvSpPr>
      <xdr:spPr>
        <a:xfrm>
          <a:off x="7561795" y="11873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140918</xdr:rowOff>
    </xdr:from>
    <xdr:to>
      <xdr:col>36</xdr:col>
      <xdr:colOff>165100</xdr:colOff>
      <xdr:row>74</xdr:row>
      <xdr:rowOff>71068</xdr:rowOff>
    </xdr:to>
    <xdr:sp macro="" textlink="">
      <xdr:nvSpPr>
        <xdr:cNvPr id="426" name="楕円 425"/>
        <xdr:cNvSpPr/>
      </xdr:nvSpPr>
      <xdr:spPr>
        <a:xfrm>
          <a:off x="6921500" y="1265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72</xdr:row>
      <xdr:rowOff>87595</xdr:rowOff>
    </xdr:from>
    <xdr:ext cx="599010" cy="259045"/>
    <xdr:sp macro="" textlink="">
      <xdr:nvSpPr>
        <xdr:cNvPr id="427" name="テキスト ボックス 426"/>
        <xdr:cNvSpPr txBox="1"/>
      </xdr:nvSpPr>
      <xdr:spPr>
        <a:xfrm>
          <a:off x="6672795" y="12431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8" name="直線コネクタ 43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9" name="テキスト ボックス 43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0" name="直線コネクタ 43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1" name="テキスト ボックス 44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2" name="直線コネクタ 44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3" name="テキスト ボックス 44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4" name="直線コネクタ 44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5" name="テキスト ボックス 44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6" name="直線コネクタ 44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7" name="テキスト ボックス 44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8" name="直線コネクタ 44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9" name="テキスト ボックス 448"/>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129854</xdr:rowOff>
    </xdr:from>
    <xdr:to>
      <xdr:col>54</xdr:col>
      <xdr:colOff>189865</xdr:colOff>
      <xdr:row>99</xdr:row>
      <xdr:rowOff>70042</xdr:rowOff>
    </xdr:to>
    <xdr:cxnSp macro="">
      <xdr:nvCxnSpPr>
        <xdr:cNvPr id="453" name="直線コネクタ 452"/>
        <xdr:cNvCxnSpPr/>
      </xdr:nvCxnSpPr>
      <xdr:spPr>
        <a:xfrm flipV="1">
          <a:off x="10475595" y="15560354"/>
          <a:ext cx="1270" cy="1483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73869</xdr:rowOff>
    </xdr:from>
    <xdr:ext cx="469744" cy="259045"/>
    <xdr:sp macro="" textlink="">
      <xdr:nvSpPr>
        <xdr:cNvPr id="454" name="普通建設事業費 （ うち更新整備　）最小値テキスト"/>
        <xdr:cNvSpPr txBox="1"/>
      </xdr:nvSpPr>
      <xdr:spPr>
        <a:xfrm>
          <a:off x="10528300" y="1704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70042</xdr:rowOff>
    </xdr:from>
    <xdr:to>
      <xdr:col>55</xdr:col>
      <xdr:colOff>88900</xdr:colOff>
      <xdr:row>99</xdr:row>
      <xdr:rowOff>70042</xdr:rowOff>
    </xdr:to>
    <xdr:cxnSp macro="">
      <xdr:nvCxnSpPr>
        <xdr:cNvPr id="455" name="直線コネクタ 454"/>
        <xdr:cNvCxnSpPr/>
      </xdr:nvCxnSpPr>
      <xdr:spPr>
        <a:xfrm>
          <a:off x="10388600" y="1704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76531</xdr:rowOff>
    </xdr:from>
    <xdr:ext cx="534377" cy="259045"/>
    <xdr:sp macro="" textlink="">
      <xdr:nvSpPr>
        <xdr:cNvPr id="456" name="普通建設事業費 （ うち更新整備　）最大値テキスト"/>
        <xdr:cNvSpPr txBox="1"/>
      </xdr:nvSpPr>
      <xdr:spPr>
        <a:xfrm>
          <a:off x="10528300" y="1533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129854</xdr:rowOff>
    </xdr:from>
    <xdr:to>
      <xdr:col>55</xdr:col>
      <xdr:colOff>88900</xdr:colOff>
      <xdr:row>90</xdr:row>
      <xdr:rowOff>129854</xdr:rowOff>
    </xdr:to>
    <xdr:cxnSp macro="">
      <xdr:nvCxnSpPr>
        <xdr:cNvPr id="457" name="直線コネクタ 456"/>
        <xdr:cNvCxnSpPr/>
      </xdr:nvCxnSpPr>
      <xdr:spPr>
        <a:xfrm>
          <a:off x="10388600" y="1556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149056</xdr:rowOff>
    </xdr:from>
    <xdr:to>
      <xdr:col>55</xdr:col>
      <xdr:colOff>0</xdr:colOff>
      <xdr:row>98</xdr:row>
      <xdr:rowOff>157172</xdr:rowOff>
    </xdr:to>
    <xdr:cxnSp macro="">
      <xdr:nvCxnSpPr>
        <xdr:cNvPr id="458" name="直線コネクタ 457"/>
        <xdr:cNvCxnSpPr/>
      </xdr:nvCxnSpPr>
      <xdr:spPr>
        <a:xfrm flipV="1">
          <a:off x="9639300" y="16951156"/>
          <a:ext cx="838200" cy="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58301</xdr:rowOff>
    </xdr:from>
    <xdr:ext cx="534377" cy="259045"/>
    <xdr:sp macro="" textlink="">
      <xdr:nvSpPr>
        <xdr:cNvPr id="459" name="普通建設事業費 （ うち更新整備　）平均値テキスト"/>
        <xdr:cNvSpPr txBox="1"/>
      </xdr:nvSpPr>
      <xdr:spPr>
        <a:xfrm>
          <a:off x="10528300" y="16517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35424</xdr:rowOff>
    </xdr:from>
    <xdr:to>
      <xdr:col>55</xdr:col>
      <xdr:colOff>50800</xdr:colOff>
      <xdr:row>97</xdr:row>
      <xdr:rowOff>137024</xdr:rowOff>
    </xdr:to>
    <xdr:sp macro="" textlink="">
      <xdr:nvSpPr>
        <xdr:cNvPr id="460" name="フローチャート: 判断 459"/>
        <xdr:cNvSpPr/>
      </xdr:nvSpPr>
      <xdr:spPr>
        <a:xfrm>
          <a:off x="10426700" y="1666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5087</xdr:rowOff>
    </xdr:from>
    <xdr:to>
      <xdr:col>50</xdr:col>
      <xdr:colOff>114300</xdr:colOff>
      <xdr:row>98</xdr:row>
      <xdr:rowOff>157172</xdr:rowOff>
    </xdr:to>
    <xdr:cxnSp macro="">
      <xdr:nvCxnSpPr>
        <xdr:cNvPr id="461" name="直線コネクタ 460"/>
        <xdr:cNvCxnSpPr/>
      </xdr:nvCxnSpPr>
      <xdr:spPr>
        <a:xfrm>
          <a:off x="8750300" y="16807187"/>
          <a:ext cx="889000" cy="152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144058</xdr:rowOff>
    </xdr:from>
    <xdr:to>
      <xdr:col>50</xdr:col>
      <xdr:colOff>165100</xdr:colOff>
      <xdr:row>97</xdr:row>
      <xdr:rowOff>74208</xdr:rowOff>
    </xdr:to>
    <xdr:sp macro="" textlink="">
      <xdr:nvSpPr>
        <xdr:cNvPr id="462" name="フローチャート: 判断 461"/>
        <xdr:cNvSpPr/>
      </xdr:nvSpPr>
      <xdr:spPr>
        <a:xfrm>
          <a:off x="95885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90735</xdr:rowOff>
    </xdr:from>
    <xdr:ext cx="534377" cy="259045"/>
    <xdr:sp macro="" textlink="">
      <xdr:nvSpPr>
        <xdr:cNvPr id="463" name="テキスト ボックス 462"/>
        <xdr:cNvSpPr txBox="1"/>
      </xdr:nvSpPr>
      <xdr:spPr>
        <a:xfrm>
          <a:off x="9372111" y="1637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147506</xdr:rowOff>
    </xdr:from>
    <xdr:to>
      <xdr:col>45</xdr:col>
      <xdr:colOff>177800</xdr:colOff>
      <xdr:row>98</xdr:row>
      <xdr:rowOff>5087</xdr:rowOff>
    </xdr:to>
    <xdr:cxnSp macro="">
      <xdr:nvCxnSpPr>
        <xdr:cNvPr id="464" name="直線コネクタ 463"/>
        <xdr:cNvCxnSpPr/>
      </xdr:nvCxnSpPr>
      <xdr:spPr>
        <a:xfrm>
          <a:off x="7861300" y="16606706"/>
          <a:ext cx="889000" cy="20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21920</xdr:rowOff>
    </xdr:from>
    <xdr:to>
      <xdr:col>46</xdr:col>
      <xdr:colOff>38100</xdr:colOff>
      <xdr:row>97</xdr:row>
      <xdr:rowOff>123520</xdr:rowOff>
    </xdr:to>
    <xdr:sp macro="" textlink="">
      <xdr:nvSpPr>
        <xdr:cNvPr id="465" name="フローチャート: 判断 464"/>
        <xdr:cNvSpPr/>
      </xdr:nvSpPr>
      <xdr:spPr>
        <a:xfrm>
          <a:off x="8699500" y="1665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140047</xdr:rowOff>
    </xdr:from>
    <xdr:ext cx="534377" cy="259045"/>
    <xdr:sp macro="" textlink="">
      <xdr:nvSpPr>
        <xdr:cNvPr id="466" name="テキスト ボックス 465"/>
        <xdr:cNvSpPr txBox="1"/>
      </xdr:nvSpPr>
      <xdr:spPr>
        <a:xfrm>
          <a:off x="8483111" y="1642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147506</xdr:rowOff>
    </xdr:from>
    <xdr:to>
      <xdr:col>41</xdr:col>
      <xdr:colOff>50800</xdr:colOff>
      <xdr:row>99</xdr:row>
      <xdr:rowOff>37043</xdr:rowOff>
    </xdr:to>
    <xdr:cxnSp macro="">
      <xdr:nvCxnSpPr>
        <xdr:cNvPr id="467" name="直線コネクタ 466"/>
        <xdr:cNvCxnSpPr/>
      </xdr:nvCxnSpPr>
      <xdr:spPr>
        <a:xfrm flipV="1">
          <a:off x="6972300" y="16606706"/>
          <a:ext cx="889000" cy="40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103890</xdr:rowOff>
    </xdr:from>
    <xdr:to>
      <xdr:col>41</xdr:col>
      <xdr:colOff>101600</xdr:colOff>
      <xdr:row>98</xdr:row>
      <xdr:rowOff>34040</xdr:rowOff>
    </xdr:to>
    <xdr:sp macro="" textlink="">
      <xdr:nvSpPr>
        <xdr:cNvPr id="468" name="フローチャート: 判断 467"/>
        <xdr:cNvSpPr/>
      </xdr:nvSpPr>
      <xdr:spPr>
        <a:xfrm>
          <a:off x="7810500" y="167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25167</xdr:rowOff>
    </xdr:from>
    <xdr:ext cx="534377" cy="259045"/>
    <xdr:sp macro="" textlink="">
      <xdr:nvSpPr>
        <xdr:cNvPr id="469" name="テキスト ボックス 468"/>
        <xdr:cNvSpPr txBox="1"/>
      </xdr:nvSpPr>
      <xdr:spPr>
        <a:xfrm>
          <a:off x="7594111" y="1682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70" name="フローチャート: 判断 469"/>
        <xdr:cNvSpPr/>
      </xdr:nvSpPr>
      <xdr:spPr>
        <a:xfrm>
          <a:off x="6921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88090</xdr:rowOff>
    </xdr:from>
    <xdr:ext cx="534377" cy="259045"/>
    <xdr:sp macro="" textlink="">
      <xdr:nvSpPr>
        <xdr:cNvPr id="471" name="テキスト ボックス 470"/>
        <xdr:cNvSpPr txBox="1"/>
      </xdr:nvSpPr>
      <xdr:spPr>
        <a:xfrm>
          <a:off x="6705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98256</xdr:rowOff>
    </xdr:from>
    <xdr:to>
      <xdr:col>55</xdr:col>
      <xdr:colOff>50800</xdr:colOff>
      <xdr:row>99</xdr:row>
      <xdr:rowOff>28406</xdr:rowOff>
    </xdr:to>
    <xdr:sp macro="" textlink="">
      <xdr:nvSpPr>
        <xdr:cNvPr id="477" name="楕円 476"/>
        <xdr:cNvSpPr/>
      </xdr:nvSpPr>
      <xdr:spPr>
        <a:xfrm>
          <a:off x="10426700" y="1690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13183</xdr:rowOff>
    </xdr:from>
    <xdr:ext cx="469744" cy="259045"/>
    <xdr:sp macro="" textlink="">
      <xdr:nvSpPr>
        <xdr:cNvPr id="478" name="普通建設事業費 （ うち更新整備　）該当値テキスト"/>
        <xdr:cNvSpPr txBox="1"/>
      </xdr:nvSpPr>
      <xdr:spPr>
        <a:xfrm>
          <a:off x="10528300" y="16815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106372</xdr:rowOff>
    </xdr:from>
    <xdr:to>
      <xdr:col>50</xdr:col>
      <xdr:colOff>165100</xdr:colOff>
      <xdr:row>99</xdr:row>
      <xdr:rowOff>36522</xdr:rowOff>
    </xdr:to>
    <xdr:sp macro="" textlink="">
      <xdr:nvSpPr>
        <xdr:cNvPr id="479" name="楕円 478"/>
        <xdr:cNvSpPr/>
      </xdr:nvSpPr>
      <xdr:spPr>
        <a:xfrm>
          <a:off x="9588500" y="169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27649</xdr:rowOff>
    </xdr:from>
    <xdr:ext cx="469744" cy="259045"/>
    <xdr:sp macro="" textlink="">
      <xdr:nvSpPr>
        <xdr:cNvPr id="480" name="テキスト ボックス 479"/>
        <xdr:cNvSpPr txBox="1"/>
      </xdr:nvSpPr>
      <xdr:spPr>
        <a:xfrm>
          <a:off x="9404428" y="1700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125737</xdr:rowOff>
    </xdr:from>
    <xdr:to>
      <xdr:col>46</xdr:col>
      <xdr:colOff>38100</xdr:colOff>
      <xdr:row>98</xdr:row>
      <xdr:rowOff>55887</xdr:rowOff>
    </xdr:to>
    <xdr:sp macro="" textlink="">
      <xdr:nvSpPr>
        <xdr:cNvPr id="481" name="楕円 480"/>
        <xdr:cNvSpPr/>
      </xdr:nvSpPr>
      <xdr:spPr>
        <a:xfrm>
          <a:off x="8699500" y="1675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47014</xdr:rowOff>
    </xdr:from>
    <xdr:ext cx="534377" cy="259045"/>
    <xdr:sp macro="" textlink="">
      <xdr:nvSpPr>
        <xdr:cNvPr id="482" name="テキスト ボックス 481"/>
        <xdr:cNvSpPr txBox="1"/>
      </xdr:nvSpPr>
      <xdr:spPr>
        <a:xfrm>
          <a:off x="8483111" y="1684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96706</xdr:rowOff>
    </xdr:from>
    <xdr:to>
      <xdr:col>41</xdr:col>
      <xdr:colOff>101600</xdr:colOff>
      <xdr:row>97</xdr:row>
      <xdr:rowOff>26856</xdr:rowOff>
    </xdr:to>
    <xdr:sp macro="" textlink="">
      <xdr:nvSpPr>
        <xdr:cNvPr id="483" name="楕円 482"/>
        <xdr:cNvSpPr/>
      </xdr:nvSpPr>
      <xdr:spPr>
        <a:xfrm>
          <a:off x="7810500" y="1655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43383</xdr:rowOff>
    </xdr:from>
    <xdr:ext cx="534377" cy="259045"/>
    <xdr:sp macro="" textlink="">
      <xdr:nvSpPr>
        <xdr:cNvPr id="484" name="テキスト ボックス 483"/>
        <xdr:cNvSpPr txBox="1"/>
      </xdr:nvSpPr>
      <xdr:spPr>
        <a:xfrm>
          <a:off x="7594111" y="16331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157693</xdr:rowOff>
    </xdr:from>
    <xdr:to>
      <xdr:col>36</xdr:col>
      <xdr:colOff>165100</xdr:colOff>
      <xdr:row>99</xdr:row>
      <xdr:rowOff>87843</xdr:rowOff>
    </xdr:to>
    <xdr:sp macro="" textlink="">
      <xdr:nvSpPr>
        <xdr:cNvPr id="485" name="楕円 484"/>
        <xdr:cNvSpPr/>
      </xdr:nvSpPr>
      <xdr:spPr>
        <a:xfrm>
          <a:off x="6921500" y="1695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78970</xdr:rowOff>
    </xdr:from>
    <xdr:ext cx="469744" cy="259045"/>
    <xdr:sp macro="" textlink="">
      <xdr:nvSpPr>
        <xdr:cNvPr id="486" name="テキスト ボックス 485"/>
        <xdr:cNvSpPr txBox="1"/>
      </xdr:nvSpPr>
      <xdr:spPr>
        <a:xfrm>
          <a:off x="6737428" y="17052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9627</xdr:rowOff>
    </xdr:from>
    <xdr:to>
      <xdr:col>85</xdr:col>
      <xdr:colOff>126364</xdr:colOff>
      <xdr:row>39</xdr:row>
      <xdr:rowOff>44450</xdr:rowOff>
    </xdr:to>
    <xdr:cxnSp macro="">
      <xdr:nvCxnSpPr>
        <xdr:cNvPr id="510" name="直線コネクタ 509"/>
        <xdr:cNvCxnSpPr/>
      </xdr:nvCxnSpPr>
      <xdr:spPr>
        <a:xfrm flipV="1">
          <a:off x="16317595" y="5324577"/>
          <a:ext cx="1269" cy="1406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127754</xdr:rowOff>
    </xdr:from>
    <xdr:ext cx="534377" cy="259045"/>
    <xdr:sp macro="" textlink="">
      <xdr:nvSpPr>
        <xdr:cNvPr id="513" name="災害復旧事業費最大値テキスト"/>
        <xdr:cNvSpPr txBox="1"/>
      </xdr:nvSpPr>
      <xdr:spPr>
        <a:xfrm>
          <a:off x="16370300" y="509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9627</xdr:rowOff>
    </xdr:from>
    <xdr:to>
      <xdr:col>86</xdr:col>
      <xdr:colOff>25400</xdr:colOff>
      <xdr:row>31</xdr:row>
      <xdr:rowOff>9627</xdr:rowOff>
    </xdr:to>
    <xdr:cxnSp macro="">
      <xdr:nvCxnSpPr>
        <xdr:cNvPr id="514" name="直線コネクタ 513"/>
        <xdr:cNvCxnSpPr/>
      </xdr:nvCxnSpPr>
      <xdr:spPr>
        <a:xfrm>
          <a:off x="16230600" y="532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5" name="直線コネクタ 514"/>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124845</xdr:rowOff>
    </xdr:from>
    <xdr:ext cx="469744" cy="259045"/>
    <xdr:sp macro="" textlink="">
      <xdr:nvSpPr>
        <xdr:cNvPr id="516" name="災害復旧事業費平均値テキスト"/>
        <xdr:cNvSpPr txBox="1"/>
      </xdr:nvSpPr>
      <xdr:spPr>
        <a:xfrm>
          <a:off x="16370300" y="6468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101968</xdr:rowOff>
    </xdr:from>
    <xdr:to>
      <xdr:col>85</xdr:col>
      <xdr:colOff>177800</xdr:colOff>
      <xdr:row>39</xdr:row>
      <xdr:rowOff>32118</xdr:rowOff>
    </xdr:to>
    <xdr:sp macro="" textlink="">
      <xdr:nvSpPr>
        <xdr:cNvPr id="517" name="フローチャート: 判断 516"/>
        <xdr:cNvSpPr/>
      </xdr:nvSpPr>
      <xdr:spPr>
        <a:xfrm>
          <a:off x="16268700" y="661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8" name="直線コネクタ 517"/>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141859</xdr:rowOff>
    </xdr:from>
    <xdr:to>
      <xdr:col>81</xdr:col>
      <xdr:colOff>101600</xdr:colOff>
      <xdr:row>39</xdr:row>
      <xdr:rowOff>72009</xdr:rowOff>
    </xdr:to>
    <xdr:sp macro="" textlink="">
      <xdr:nvSpPr>
        <xdr:cNvPr id="519" name="フローチャート: 判断 518"/>
        <xdr:cNvSpPr/>
      </xdr:nvSpPr>
      <xdr:spPr>
        <a:xfrm>
          <a:off x="15430500" y="665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88536</xdr:rowOff>
    </xdr:from>
    <xdr:ext cx="378565" cy="259045"/>
    <xdr:sp macro="" textlink="">
      <xdr:nvSpPr>
        <xdr:cNvPr id="520" name="テキスト ボックス 519"/>
        <xdr:cNvSpPr txBox="1"/>
      </xdr:nvSpPr>
      <xdr:spPr>
        <a:xfrm>
          <a:off x="15292017" y="6432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1" name="直線コネクタ 520"/>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148907</xdr:rowOff>
    </xdr:from>
    <xdr:to>
      <xdr:col>76</xdr:col>
      <xdr:colOff>165100</xdr:colOff>
      <xdr:row>39</xdr:row>
      <xdr:rowOff>79057</xdr:rowOff>
    </xdr:to>
    <xdr:sp macro="" textlink="">
      <xdr:nvSpPr>
        <xdr:cNvPr id="522" name="フローチャート: 判断 521"/>
        <xdr:cNvSpPr/>
      </xdr:nvSpPr>
      <xdr:spPr>
        <a:xfrm>
          <a:off x="14541500" y="666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95585</xdr:rowOff>
    </xdr:from>
    <xdr:ext cx="378565" cy="259045"/>
    <xdr:sp macro="" textlink="">
      <xdr:nvSpPr>
        <xdr:cNvPr id="523" name="テキスト ボックス 522"/>
        <xdr:cNvSpPr txBox="1"/>
      </xdr:nvSpPr>
      <xdr:spPr>
        <a:xfrm>
          <a:off x="14403017" y="6439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32868</xdr:rowOff>
    </xdr:from>
    <xdr:to>
      <xdr:col>71</xdr:col>
      <xdr:colOff>177800</xdr:colOff>
      <xdr:row>39</xdr:row>
      <xdr:rowOff>44450</xdr:rowOff>
    </xdr:to>
    <xdr:cxnSp macro="">
      <xdr:nvCxnSpPr>
        <xdr:cNvPr id="524" name="直線コネクタ 523"/>
        <xdr:cNvCxnSpPr/>
      </xdr:nvCxnSpPr>
      <xdr:spPr>
        <a:xfrm>
          <a:off x="12814300" y="6719418"/>
          <a:ext cx="889000" cy="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148527</xdr:rowOff>
    </xdr:from>
    <xdr:to>
      <xdr:col>72</xdr:col>
      <xdr:colOff>38100</xdr:colOff>
      <xdr:row>39</xdr:row>
      <xdr:rowOff>78677</xdr:rowOff>
    </xdr:to>
    <xdr:sp macro="" textlink="">
      <xdr:nvSpPr>
        <xdr:cNvPr id="525" name="フローチャート: 判断 524"/>
        <xdr:cNvSpPr/>
      </xdr:nvSpPr>
      <xdr:spPr>
        <a:xfrm>
          <a:off x="13652500" y="666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95204</xdr:rowOff>
    </xdr:from>
    <xdr:ext cx="378565" cy="259045"/>
    <xdr:sp macro="" textlink="">
      <xdr:nvSpPr>
        <xdr:cNvPr id="526" name="テキスト ボックス 525"/>
        <xdr:cNvSpPr txBox="1"/>
      </xdr:nvSpPr>
      <xdr:spPr>
        <a:xfrm>
          <a:off x="13514017" y="6438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16929</xdr:rowOff>
    </xdr:from>
    <xdr:to>
      <xdr:col>67</xdr:col>
      <xdr:colOff>101600</xdr:colOff>
      <xdr:row>38</xdr:row>
      <xdr:rowOff>118529</xdr:rowOff>
    </xdr:to>
    <xdr:sp macro="" textlink="">
      <xdr:nvSpPr>
        <xdr:cNvPr id="527" name="フローチャート: 判断 526"/>
        <xdr:cNvSpPr/>
      </xdr:nvSpPr>
      <xdr:spPr>
        <a:xfrm>
          <a:off x="12763500" y="653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135056</xdr:rowOff>
    </xdr:from>
    <xdr:ext cx="469744" cy="259045"/>
    <xdr:sp macro="" textlink="">
      <xdr:nvSpPr>
        <xdr:cNvPr id="528" name="テキスト ボックス 527"/>
        <xdr:cNvSpPr txBox="1"/>
      </xdr:nvSpPr>
      <xdr:spPr>
        <a:xfrm>
          <a:off x="12579428" y="630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4" name="楕円 53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80395</xdr:rowOff>
    </xdr:from>
    <xdr:ext cx="249299" cy="259045"/>
    <xdr:sp macro="" textlink="">
      <xdr:nvSpPr>
        <xdr:cNvPr id="535" name="災害復旧事業費該当値テキスト"/>
        <xdr:cNvSpPr txBox="1"/>
      </xdr:nvSpPr>
      <xdr:spPr>
        <a:xfrm>
          <a:off x="16370300" y="65954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6" name="楕円 53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7" name="テキスト ボックス 536"/>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8" name="楕円 53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9" name="テキスト ボックス 538"/>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0" name="楕円 53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1" name="テキスト ボックス 540"/>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153518</xdr:rowOff>
    </xdr:from>
    <xdr:to>
      <xdr:col>67</xdr:col>
      <xdr:colOff>101600</xdr:colOff>
      <xdr:row>39</xdr:row>
      <xdr:rowOff>83668</xdr:rowOff>
    </xdr:to>
    <xdr:sp macro="" textlink="">
      <xdr:nvSpPr>
        <xdr:cNvPr id="542" name="楕円 541"/>
        <xdr:cNvSpPr/>
      </xdr:nvSpPr>
      <xdr:spPr>
        <a:xfrm>
          <a:off x="12763500" y="666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74795</xdr:rowOff>
    </xdr:from>
    <xdr:ext cx="378565" cy="259045"/>
    <xdr:sp macro="" textlink="">
      <xdr:nvSpPr>
        <xdr:cNvPr id="543" name="テキスト ボックス 542"/>
        <xdr:cNvSpPr txBox="1"/>
      </xdr:nvSpPr>
      <xdr:spPr>
        <a:xfrm>
          <a:off x="12625017" y="6761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139700</xdr:rowOff>
    </xdr:from>
    <xdr:to>
      <xdr:col>89</xdr:col>
      <xdr:colOff>177800</xdr:colOff>
      <xdr:row>79</xdr:row>
      <xdr:rowOff>139700</xdr:rowOff>
    </xdr:to>
    <xdr:cxnSp macro="">
      <xdr:nvCxnSpPr>
        <xdr:cNvPr id="603" name="直線コネクタ 602"/>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168927</xdr:rowOff>
    </xdr:from>
    <xdr:ext cx="248786" cy="259045"/>
    <xdr:sp macro="" textlink="">
      <xdr:nvSpPr>
        <xdr:cNvPr id="604" name="テキスト ボックス 603"/>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05" name="直線コネクタ 604"/>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06" name="テキスト ボックス 605"/>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07" name="直線コネクタ 606"/>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08" name="テキスト ボックス 607"/>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0" name="テキスト ボックス 60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11" name="直線コネクタ 610"/>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12" name="テキスト ボックス 611"/>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3" name="直線コネクタ 612"/>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4" name="テキスト ボックス 613"/>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15" name="直線コネクタ 614"/>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68</xdr:row>
      <xdr:rowOff>168927</xdr:rowOff>
    </xdr:from>
    <xdr:ext cx="595419" cy="259045"/>
    <xdr:sp macro="" textlink="">
      <xdr:nvSpPr>
        <xdr:cNvPr id="616" name="テキスト ボックス 615"/>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153959</xdr:rowOff>
    </xdr:from>
    <xdr:to>
      <xdr:col>85</xdr:col>
      <xdr:colOff>126364</xdr:colOff>
      <xdr:row>79</xdr:row>
      <xdr:rowOff>9970</xdr:rowOff>
    </xdr:to>
    <xdr:cxnSp macro="">
      <xdr:nvCxnSpPr>
        <xdr:cNvPr id="620" name="直線コネクタ 619"/>
        <xdr:cNvCxnSpPr/>
      </xdr:nvCxnSpPr>
      <xdr:spPr>
        <a:xfrm flipV="1">
          <a:off x="16317595" y="12155459"/>
          <a:ext cx="1269" cy="1399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13797</xdr:rowOff>
    </xdr:from>
    <xdr:ext cx="469744" cy="259045"/>
    <xdr:sp macro="" textlink="">
      <xdr:nvSpPr>
        <xdr:cNvPr id="621" name="公債費最小値テキスト"/>
        <xdr:cNvSpPr txBox="1"/>
      </xdr:nvSpPr>
      <xdr:spPr>
        <a:xfrm>
          <a:off x="16370300" y="1355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9970</xdr:rowOff>
    </xdr:from>
    <xdr:to>
      <xdr:col>86</xdr:col>
      <xdr:colOff>25400</xdr:colOff>
      <xdr:row>79</xdr:row>
      <xdr:rowOff>9970</xdr:rowOff>
    </xdr:to>
    <xdr:cxnSp macro="">
      <xdr:nvCxnSpPr>
        <xdr:cNvPr id="622" name="直線コネクタ 621"/>
        <xdr:cNvCxnSpPr/>
      </xdr:nvCxnSpPr>
      <xdr:spPr>
        <a:xfrm>
          <a:off x="16230600" y="135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100636</xdr:rowOff>
    </xdr:from>
    <xdr:ext cx="599010" cy="259045"/>
    <xdr:sp macro="" textlink="">
      <xdr:nvSpPr>
        <xdr:cNvPr id="623" name="公債費最大値テキスト"/>
        <xdr:cNvSpPr txBox="1"/>
      </xdr:nvSpPr>
      <xdr:spPr>
        <a:xfrm>
          <a:off x="16370300" y="11930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153959</xdr:rowOff>
    </xdr:from>
    <xdr:to>
      <xdr:col>86</xdr:col>
      <xdr:colOff>25400</xdr:colOff>
      <xdr:row>70</xdr:row>
      <xdr:rowOff>153959</xdr:rowOff>
    </xdr:to>
    <xdr:cxnSp macro="">
      <xdr:nvCxnSpPr>
        <xdr:cNvPr id="624" name="直線コネクタ 623"/>
        <xdr:cNvCxnSpPr/>
      </xdr:nvCxnSpPr>
      <xdr:spPr>
        <a:xfrm>
          <a:off x="16230600" y="12155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1098</xdr:rowOff>
    </xdr:from>
    <xdr:to>
      <xdr:col>85</xdr:col>
      <xdr:colOff>127000</xdr:colOff>
      <xdr:row>77</xdr:row>
      <xdr:rowOff>9641</xdr:rowOff>
    </xdr:to>
    <xdr:cxnSp macro="">
      <xdr:nvCxnSpPr>
        <xdr:cNvPr id="625" name="直線コネクタ 624"/>
        <xdr:cNvCxnSpPr/>
      </xdr:nvCxnSpPr>
      <xdr:spPr>
        <a:xfrm>
          <a:off x="15481300" y="13202748"/>
          <a:ext cx="838200" cy="8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127108</xdr:rowOff>
    </xdr:from>
    <xdr:ext cx="534377" cy="259045"/>
    <xdr:sp macro="" textlink="">
      <xdr:nvSpPr>
        <xdr:cNvPr id="626" name="公債費平均値テキスト"/>
        <xdr:cNvSpPr txBox="1"/>
      </xdr:nvSpPr>
      <xdr:spPr>
        <a:xfrm>
          <a:off x="16370300" y="12985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104231</xdr:rowOff>
    </xdr:from>
    <xdr:to>
      <xdr:col>85</xdr:col>
      <xdr:colOff>177800</xdr:colOff>
      <xdr:row>77</xdr:row>
      <xdr:rowOff>34381</xdr:rowOff>
    </xdr:to>
    <xdr:sp macro="" textlink="">
      <xdr:nvSpPr>
        <xdr:cNvPr id="627" name="フローチャート: 判断 626"/>
        <xdr:cNvSpPr/>
      </xdr:nvSpPr>
      <xdr:spPr>
        <a:xfrm>
          <a:off x="16268700" y="1313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149473</xdr:rowOff>
    </xdr:from>
    <xdr:to>
      <xdr:col>81</xdr:col>
      <xdr:colOff>50800</xdr:colOff>
      <xdr:row>77</xdr:row>
      <xdr:rowOff>1098</xdr:rowOff>
    </xdr:to>
    <xdr:cxnSp macro="">
      <xdr:nvCxnSpPr>
        <xdr:cNvPr id="628" name="直線コネクタ 627"/>
        <xdr:cNvCxnSpPr/>
      </xdr:nvCxnSpPr>
      <xdr:spPr>
        <a:xfrm>
          <a:off x="14592300" y="13179673"/>
          <a:ext cx="889000" cy="23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85314</xdr:rowOff>
    </xdr:from>
    <xdr:to>
      <xdr:col>81</xdr:col>
      <xdr:colOff>101600</xdr:colOff>
      <xdr:row>77</xdr:row>
      <xdr:rowOff>15464</xdr:rowOff>
    </xdr:to>
    <xdr:sp macro="" textlink="">
      <xdr:nvSpPr>
        <xdr:cNvPr id="629" name="フローチャート: 判断 628"/>
        <xdr:cNvSpPr/>
      </xdr:nvSpPr>
      <xdr:spPr>
        <a:xfrm>
          <a:off x="15430500" y="1311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31991</xdr:rowOff>
    </xdr:from>
    <xdr:ext cx="534377" cy="259045"/>
    <xdr:sp macro="" textlink="">
      <xdr:nvSpPr>
        <xdr:cNvPr id="630" name="テキスト ボックス 629"/>
        <xdr:cNvSpPr txBox="1"/>
      </xdr:nvSpPr>
      <xdr:spPr>
        <a:xfrm>
          <a:off x="15214111" y="1289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149473</xdr:rowOff>
    </xdr:from>
    <xdr:to>
      <xdr:col>76</xdr:col>
      <xdr:colOff>114300</xdr:colOff>
      <xdr:row>77</xdr:row>
      <xdr:rowOff>512</xdr:rowOff>
    </xdr:to>
    <xdr:cxnSp macro="">
      <xdr:nvCxnSpPr>
        <xdr:cNvPr id="631" name="直線コネクタ 630"/>
        <xdr:cNvCxnSpPr/>
      </xdr:nvCxnSpPr>
      <xdr:spPr>
        <a:xfrm flipV="1">
          <a:off x="13703300" y="13179673"/>
          <a:ext cx="889000" cy="22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73955</xdr:rowOff>
    </xdr:from>
    <xdr:to>
      <xdr:col>76</xdr:col>
      <xdr:colOff>165100</xdr:colOff>
      <xdr:row>77</xdr:row>
      <xdr:rowOff>4105</xdr:rowOff>
    </xdr:to>
    <xdr:sp macro="" textlink="">
      <xdr:nvSpPr>
        <xdr:cNvPr id="632" name="フローチャート: 判断 631"/>
        <xdr:cNvSpPr/>
      </xdr:nvSpPr>
      <xdr:spPr>
        <a:xfrm>
          <a:off x="14541500" y="1310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20632</xdr:rowOff>
    </xdr:from>
    <xdr:ext cx="534377" cy="259045"/>
    <xdr:sp macro="" textlink="">
      <xdr:nvSpPr>
        <xdr:cNvPr id="633" name="テキスト ボックス 632"/>
        <xdr:cNvSpPr txBox="1"/>
      </xdr:nvSpPr>
      <xdr:spPr>
        <a:xfrm>
          <a:off x="14325111" y="1287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132899</xdr:rowOff>
    </xdr:from>
    <xdr:to>
      <xdr:col>71</xdr:col>
      <xdr:colOff>177800</xdr:colOff>
      <xdr:row>77</xdr:row>
      <xdr:rowOff>512</xdr:rowOff>
    </xdr:to>
    <xdr:cxnSp macro="">
      <xdr:nvCxnSpPr>
        <xdr:cNvPr id="634" name="直線コネクタ 633"/>
        <xdr:cNvCxnSpPr/>
      </xdr:nvCxnSpPr>
      <xdr:spPr>
        <a:xfrm>
          <a:off x="12814300" y="13163099"/>
          <a:ext cx="889000" cy="39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103374</xdr:rowOff>
    </xdr:from>
    <xdr:to>
      <xdr:col>72</xdr:col>
      <xdr:colOff>38100</xdr:colOff>
      <xdr:row>77</xdr:row>
      <xdr:rowOff>33524</xdr:rowOff>
    </xdr:to>
    <xdr:sp macro="" textlink="">
      <xdr:nvSpPr>
        <xdr:cNvPr id="635" name="フローチャート: 判断 634"/>
        <xdr:cNvSpPr/>
      </xdr:nvSpPr>
      <xdr:spPr>
        <a:xfrm>
          <a:off x="13652500" y="1313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50051</xdr:rowOff>
    </xdr:from>
    <xdr:ext cx="534377" cy="259045"/>
    <xdr:sp macro="" textlink="">
      <xdr:nvSpPr>
        <xdr:cNvPr id="636" name="テキスト ボックス 635"/>
        <xdr:cNvSpPr txBox="1"/>
      </xdr:nvSpPr>
      <xdr:spPr>
        <a:xfrm>
          <a:off x="13436111" y="1290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131949</xdr:rowOff>
    </xdr:from>
    <xdr:to>
      <xdr:col>67</xdr:col>
      <xdr:colOff>101600</xdr:colOff>
      <xdr:row>76</xdr:row>
      <xdr:rowOff>62099</xdr:rowOff>
    </xdr:to>
    <xdr:sp macro="" textlink="">
      <xdr:nvSpPr>
        <xdr:cNvPr id="637" name="フローチャート: 判断 636"/>
        <xdr:cNvSpPr/>
      </xdr:nvSpPr>
      <xdr:spPr>
        <a:xfrm>
          <a:off x="12763500" y="1299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78626</xdr:rowOff>
    </xdr:from>
    <xdr:ext cx="534377" cy="259045"/>
    <xdr:sp macro="" textlink="">
      <xdr:nvSpPr>
        <xdr:cNvPr id="638" name="テキスト ボックス 637"/>
        <xdr:cNvSpPr txBox="1"/>
      </xdr:nvSpPr>
      <xdr:spPr>
        <a:xfrm>
          <a:off x="12547111" y="1276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130291</xdr:rowOff>
    </xdr:from>
    <xdr:to>
      <xdr:col>85</xdr:col>
      <xdr:colOff>177800</xdr:colOff>
      <xdr:row>77</xdr:row>
      <xdr:rowOff>60441</xdr:rowOff>
    </xdr:to>
    <xdr:sp macro="" textlink="">
      <xdr:nvSpPr>
        <xdr:cNvPr id="644" name="楕円 643"/>
        <xdr:cNvSpPr/>
      </xdr:nvSpPr>
      <xdr:spPr>
        <a:xfrm>
          <a:off x="16268700" y="13160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108718</xdr:rowOff>
    </xdr:from>
    <xdr:ext cx="534377" cy="259045"/>
    <xdr:sp macro="" textlink="">
      <xdr:nvSpPr>
        <xdr:cNvPr id="645" name="公債費該当値テキスト"/>
        <xdr:cNvSpPr txBox="1"/>
      </xdr:nvSpPr>
      <xdr:spPr>
        <a:xfrm>
          <a:off x="16370300" y="1313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121748</xdr:rowOff>
    </xdr:from>
    <xdr:to>
      <xdr:col>81</xdr:col>
      <xdr:colOff>101600</xdr:colOff>
      <xdr:row>77</xdr:row>
      <xdr:rowOff>51898</xdr:rowOff>
    </xdr:to>
    <xdr:sp macro="" textlink="">
      <xdr:nvSpPr>
        <xdr:cNvPr id="646" name="楕円 645"/>
        <xdr:cNvSpPr/>
      </xdr:nvSpPr>
      <xdr:spPr>
        <a:xfrm>
          <a:off x="15430500" y="1315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43025</xdr:rowOff>
    </xdr:from>
    <xdr:ext cx="534377" cy="259045"/>
    <xdr:sp macro="" textlink="">
      <xdr:nvSpPr>
        <xdr:cNvPr id="647" name="テキスト ボックス 646"/>
        <xdr:cNvSpPr txBox="1"/>
      </xdr:nvSpPr>
      <xdr:spPr>
        <a:xfrm>
          <a:off x="15214111" y="1324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98673</xdr:rowOff>
    </xdr:from>
    <xdr:to>
      <xdr:col>76</xdr:col>
      <xdr:colOff>165100</xdr:colOff>
      <xdr:row>77</xdr:row>
      <xdr:rowOff>28823</xdr:rowOff>
    </xdr:to>
    <xdr:sp macro="" textlink="">
      <xdr:nvSpPr>
        <xdr:cNvPr id="648" name="楕円 647"/>
        <xdr:cNvSpPr/>
      </xdr:nvSpPr>
      <xdr:spPr>
        <a:xfrm>
          <a:off x="14541500" y="1312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19950</xdr:rowOff>
    </xdr:from>
    <xdr:ext cx="534377" cy="259045"/>
    <xdr:sp macro="" textlink="">
      <xdr:nvSpPr>
        <xdr:cNvPr id="649" name="テキスト ボックス 648"/>
        <xdr:cNvSpPr txBox="1"/>
      </xdr:nvSpPr>
      <xdr:spPr>
        <a:xfrm>
          <a:off x="14325111" y="1322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121162</xdr:rowOff>
    </xdr:from>
    <xdr:to>
      <xdr:col>72</xdr:col>
      <xdr:colOff>38100</xdr:colOff>
      <xdr:row>77</xdr:row>
      <xdr:rowOff>51312</xdr:rowOff>
    </xdr:to>
    <xdr:sp macro="" textlink="">
      <xdr:nvSpPr>
        <xdr:cNvPr id="650" name="楕円 649"/>
        <xdr:cNvSpPr/>
      </xdr:nvSpPr>
      <xdr:spPr>
        <a:xfrm>
          <a:off x="13652500" y="1315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42439</xdr:rowOff>
    </xdr:from>
    <xdr:ext cx="534377" cy="259045"/>
    <xdr:sp macro="" textlink="">
      <xdr:nvSpPr>
        <xdr:cNvPr id="651" name="テキスト ボックス 650"/>
        <xdr:cNvSpPr txBox="1"/>
      </xdr:nvSpPr>
      <xdr:spPr>
        <a:xfrm>
          <a:off x="13436111" y="1324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82099</xdr:rowOff>
    </xdr:from>
    <xdr:to>
      <xdr:col>67</xdr:col>
      <xdr:colOff>101600</xdr:colOff>
      <xdr:row>77</xdr:row>
      <xdr:rowOff>12249</xdr:rowOff>
    </xdr:to>
    <xdr:sp macro="" textlink="">
      <xdr:nvSpPr>
        <xdr:cNvPr id="652" name="楕円 651"/>
        <xdr:cNvSpPr/>
      </xdr:nvSpPr>
      <xdr:spPr>
        <a:xfrm>
          <a:off x="12763500" y="1311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3376</xdr:rowOff>
    </xdr:from>
    <xdr:ext cx="534377" cy="259045"/>
    <xdr:sp macro="" textlink="">
      <xdr:nvSpPr>
        <xdr:cNvPr id="653" name="テキスト ボックス 652"/>
        <xdr:cNvSpPr txBox="1"/>
      </xdr:nvSpPr>
      <xdr:spPr>
        <a:xfrm>
          <a:off x="12547111" y="1320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4" name="直線コネクタ 663"/>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5" name="テキスト ボックス 664"/>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8" name="直線コネクタ 66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9" name="テキスト ボックス 66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95</xdr:row>
      <xdr:rowOff>116931</xdr:rowOff>
    </xdr:from>
    <xdr:to>
      <xdr:col>85</xdr:col>
      <xdr:colOff>126364</xdr:colOff>
      <xdr:row>98</xdr:row>
      <xdr:rowOff>25298</xdr:rowOff>
    </xdr:to>
    <xdr:cxnSp macro="">
      <xdr:nvCxnSpPr>
        <xdr:cNvPr id="673" name="直線コネクタ 672"/>
        <xdr:cNvCxnSpPr/>
      </xdr:nvCxnSpPr>
      <xdr:spPr>
        <a:xfrm flipV="1">
          <a:off x="16317595" y="16404681"/>
          <a:ext cx="1269" cy="422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29125</xdr:rowOff>
    </xdr:from>
    <xdr:ext cx="313932" cy="259045"/>
    <xdr:sp macro="" textlink="">
      <xdr:nvSpPr>
        <xdr:cNvPr id="674" name="積立金最小値テキスト"/>
        <xdr:cNvSpPr txBox="1"/>
      </xdr:nvSpPr>
      <xdr:spPr>
        <a:xfrm>
          <a:off x="16370300" y="168312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25298</xdr:rowOff>
    </xdr:from>
    <xdr:to>
      <xdr:col>86</xdr:col>
      <xdr:colOff>25400</xdr:colOff>
      <xdr:row>98</xdr:row>
      <xdr:rowOff>25298</xdr:rowOff>
    </xdr:to>
    <xdr:cxnSp macro="">
      <xdr:nvCxnSpPr>
        <xdr:cNvPr id="675" name="直線コネクタ 674"/>
        <xdr:cNvCxnSpPr/>
      </xdr:nvCxnSpPr>
      <xdr:spPr>
        <a:xfrm>
          <a:off x="16230600" y="16827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63608</xdr:rowOff>
    </xdr:from>
    <xdr:ext cx="534377" cy="259045"/>
    <xdr:sp macro="" textlink="">
      <xdr:nvSpPr>
        <xdr:cNvPr id="676" name="積立金最大値テキスト"/>
        <xdr:cNvSpPr txBox="1"/>
      </xdr:nvSpPr>
      <xdr:spPr>
        <a:xfrm>
          <a:off x="16370300" y="1617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95</xdr:row>
      <xdr:rowOff>116931</xdr:rowOff>
    </xdr:from>
    <xdr:to>
      <xdr:col>86</xdr:col>
      <xdr:colOff>25400</xdr:colOff>
      <xdr:row>95</xdr:row>
      <xdr:rowOff>116931</xdr:rowOff>
    </xdr:to>
    <xdr:cxnSp macro="">
      <xdr:nvCxnSpPr>
        <xdr:cNvPr id="677" name="直線コネクタ 676"/>
        <xdr:cNvCxnSpPr/>
      </xdr:nvCxnSpPr>
      <xdr:spPr>
        <a:xfrm>
          <a:off x="16230600" y="16404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32321</xdr:rowOff>
    </xdr:from>
    <xdr:to>
      <xdr:col>85</xdr:col>
      <xdr:colOff>127000</xdr:colOff>
      <xdr:row>96</xdr:row>
      <xdr:rowOff>56730</xdr:rowOff>
    </xdr:to>
    <xdr:cxnSp macro="">
      <xdr:nvCxnSpPr>
        <xdr:cNvPr id="678" name="直線コネクタ 677"/>
        <xdr:cNvCxnSpPr/>
      </xdr:nvCxnSpPr>
      <xdr:spPr>
        <a:xfrm>
          <a:off x="15481300" y="16491521"/>
          <a:ext cx="838200" cy="2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62909</xdr:rowOff>
    </xdr:from>
    <xdr:ext cx="534377" cy="259045"/>
    <xdr:sp macro="" textlink="">
      <xdr:nvSpPr>
        <xdr:cNvPr id="679" name="積立金平均値テキスト"/>
        <xdr:cNvSpPr txBox="1"/>
      </xdr:nvSpPr>
      <xdr:spPr>
        <a:xfrm>
          <a:off x="16370300" y="16693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84482</xdr:rowOff>
    </xdr:from>
    <xdr:to>
      <xdr:col>85</xdr:col>
      <xdr:colOff>177800</xdr:colOff>
      <xdr:row>98</xdr:row>
      <xdr:rowOff>14632</xdr:rowOff>
    </xdr:to>
    <xdr:sp macro="" textlink="">
      <xdr:nvSpPr>
        <xdr:cNvPr id="680" name="フローチャート: 判断 679"/>
        <xdr:cNvSpPr/>
      </xdr:nvSpPr>
      <xdr:spPr>
        <a:xfrm>
          <a:off x="16268700" y="16715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32321</xdr:rowOff>
    </xdr:from>
    <xdr:to>
      <xdr:col>81</xdr:col>
      <xdr:colOff>50800</xdr:colOff>
      <xdr:row>96</xdr:row>
      <xdr:rowOff>127276</xdr:rowOff>
    </xdr:to>
    <xdr:cxnSp macro="">
      <xdr:nvCxnSpPr>
        <xdr:cNvPr id="681" name="直線コネクタ 680"/>
        <xdr:cNvCxnSpPr/>
      </xdr:nvCxnSpPr>
      <xdr:spPr>
        <a:xfrm flipV="1">
          <a:off x="14592300" y="16491521"/>
          <a:ext cx="889000" cy="94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89232</xdr:rowOff>
    </xdr:from>
    <xdr:to>
      <xdr:col>81</xdr:col>
      <xdr:colOff>101600</xdr:colOff>
      <xdr:row>98</xdr:row>
      <xdr:rowOff>19382</xdr:rowOff>
    </xdr:to>
    <xdr:sp macro="" textlink="">
      <xdr:nvSpPr>
        <xdr:cNvPr id="682" name="フローチャート: 判断 681"/>
        <xdr:cNvSpPr/>
      </xdr:nvSpPr>
      <xdr:spPr>
        <a:xfrm>
          <a:off x="15430500" y="1671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10509</xdr:rowOff>
    </xdr:from>
    <xdr:ext cx="469744" cy="259045"/>
    <xdr:sp macro="" textlink="">
      <xdr:nvSpPr>
        <xdr:cNvPr id="683" name="テキスト ボックス 682"/>
        <xdr:cNvSpPr txBox="1"/>
      </xdr:nvSpPr>
      <xdr:spPr>
        <a:xfrm>
          <a:off x="15246428" y="1681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96048</xdr:rowOff>
    </xdr:from>
    <xdr:to>
      <xdr:col>76</xdr:col>
      <xdr:colOff>114300</xdr:colOff>
      <xdr:row>96</xdr:row>
      <xdr:rowOff>127276</xdr:rowOff>
    </xdr:to>
    <xdr:cxnSp macro="">
      <xdr:nvCxnSpPr>
        <xdr:cNvPr id="684" name="直線コネクタ 683"/>
        <xdr:cNvCxnSpPr/>
      </xdr:nvCxnSpPr>
      <xdr:spPr>
        <a:xfrm>
          <a:off x="13703300" y="16212348"/>
          <a:ext cx="889000" cy="37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94335</xdr:rowOff>
    </xdr:from>
    <xdr:to>
      <xdr:col>76</xdr:col>
      <xdr:colOff>165100</xdr:colOff>
      <xdr:row>98</xdr:row>
      <xdr:rowOff>24485</xdr:rowOff>
    </xdr:to>
    <xdr:sp macro="" textlink="">
      <xdr:nvSpPr>
        <xdr:cNvPr id="685" name="フローチャート: 判断 684"/>
        <xdr:cNvSpPr/>
      </xdr:nvSpPr>
      <xdr:spPr>
        <a:xfrm>
          <a:off x="14541500" y="1672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15612</xdr:rowOff>
    </xdr:from>
    <xdr:ext cx="469744" cy="259045"/>
    <xdr:sp macro="" textlink="">
      <xdr:nvSpPr>
        <xdr:cNvPr id="686" name="テキスト ボックス 685"/>
        <xdr:cNvSpPr txBox="1"/>
      </xdr:nvSpPr>
      <xdr:spPr>
        <a:xfrm>
          <a:off x="14357428" y="1681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47912</xdr:rowOff>
    </xdr:from>
    <xdr:to>
      <xdr:col>71</xdr:col>
      <xdr:colOff>177800</xdr:colOff>
      <xdr:row>94</xdr:row>
      <xdr:rowOff>96048</xdr:rowOff>
    </xdr:to>
    <xdr:cxnSp macro="">
      <xdr:nvCxnSpPr>
        <xdr:cNvPr id="687" name="直線コネクタ 686"/>
        <xdr:cNvCxnSpPr/>
      </xdr:nvCxnSpPr>
      <xdr:spPr>
        <a:xfrm>
          <a:off x="12814300" y="15649862"/>
          <a:ext cx="889000" cy="562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69658</xdr:rowOff>
    </xdr:from>
    <xdr:to>
      <xdr:col>72</xdr:col>
      <xdr:colOff>38100</xdr:colOff>
      <xdr:row>97</xdr:row>
      <xdr:rowOff>171258</xdr:rowOff>
    </xdr:to>
    <xdr:sp macro="" textlink="">
      <xdr:nvSpPr>
        <xdr:cNvPr id="688" name="フローチャート: 判断 687"/>
        <xdr:cNvSpPr/>
      </xdr:nvSpPr>
      <xdr:spPr>
        <a:xfrm>
          <a:off x="13652500" y="1670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162385</xdr:rowOff>
    </xdr:from>
    <xdr:ext cx="534377" cy="259045"/>
    <xdr:sp macro="" textlink="">
      <xdr:nvSpPr>
        <xdr:cNvPr id="689" name="テキスト ボックス 688"/>
        <xdr:cNvSpPr txBox="1"/>
      </xdr:nvSpPr>
      <xdr:spPr>
        <a:xfrm>
          <a:off x="13436111" y="1679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47301</xdr:rowOff>
    </xdr:from>
    <xdr:to>
      <xdr:col>67</xdr:col>
      <xdr:colOff>101600</xdr:colOff>
      <xdr:row>97</xdr:row>
      <xdr:rowOff>148901</xdr:rowOff>
    </xdr:to>
    <xdr:sp macro="" textlink="">
      <xdr:nvSpPr>
        <xdr:cNvPr id="690" name="フローチャート: 判断 689"/>
        <xdr:cNvSpPr/>
      </xdr:nvSpPr>
      <xdr:spPr>
        <a:xfrm>
          <a:off x="12763500" y="16677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140028</xdr:rowOff>
    </xdr:from>
    <xdr:ext cx="534377" cy="259045"/>
    <xdr:sp macro="" textlink="">
      <xdr:nvSpPr>
        <xdr:cNvPr id="691" name="テキスト ボックス 690"/>
        <xdr:cNvSpPr txBox="1"/>
      </xdr:nvSpPr>
      <xdr:spPr>
        <a:xfrm>
          <a:off x="12547111" y="16770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5930</xdr:rowOff>
    </xdr:from>
    <xdr:to>
      <xdr:col>85</xdr:col>
      <xdr:colOff>177800</xdr:colOff>
      <xdr:row>96</xdr:row>
      <xdr:rowOff>107530</xdr:rowOff>
    </xdr:to>
    <xdr:sp macro="" textlink="">
      <xdr:nvSpPr>
        <xdr:cNvPr id="697" name="楕円 696"/>
        <xdr:cNvSpPr/>
      </xdr:nvSpPr>
      <xdr:spPr>
        <a:xfrm>
          <a:off x="16268700" y="1646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92307</xdr:rowOff>
    </xdr:from>
    <xdr:ext cx="534377" cy="259045"/>
    <xdr:sp macro="" textlink="">
      <xdr:nvSpPr>
        <xdr:cNvPr id="698" name="積立金該当値テキスト"/>
        <xdr:cNvSpPr txBox="1"/>
      </xdr:nvSpPr>
      <xdr:spPr>
        <a:xfrm>
          <a:off x="16370300" y="1638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152971</xdr:rowOff>
    </xdr:from>
    <xdr:to>
      <xdr:col>81</xdr:col>
      <xdr:colOff>101600</xdr:colOff>
      <xdr:row>96</xdr:row>
      <xdr:rowOff>83121</xdr:rowOff>
    </xdr:to>
    <xdr:sp macro="" textlink="">
      <xdr:nvSpPr>
        <xdr:cNvPr id="699" name="楕円 698"/>
        <xdr:cNvSpPr/>
      </xdr:nvSpPr>
      <xdr:spPr>
        <a:xfrm>
          <a:off x="15430500" y="1644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99648</xdr:rowOff>
    </xdr:from>
    <xdr:ext cx="534377" cy="259045"/>
    <xdr:sp macro="" textlink="">
      <xdr:nvSpPr>
        <xdr:cNvPr id="700" name="テキスト ボックス 699"/>
        <xdr:cNvSpPr txBox="1"/>
      </xdr:nvSpPr>
      <xdr:spPr>
        <a:xfrm>
          <a:off x="15214111" y="1621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76476</xdr:rowOff>
    </xdr:from>
    <xdr:to>
      <xdr:col>76</xdr:col>
      <xdr:colOff>165100</xdr:colOff>
      <xdr:row>97</xdr:row>
      <xdr:rowOff>6626</xdr:rowOff>
    </xdr:to>
    <xdr:sp macro="" textlink="">
      <xdr:nvSpPr>
        <xdr:cNvPr id="701" name="楕円 700"/>
        <xdr:cNvSpPr/>
      </xdr:nvSpPr>
      <xdr:spPr>
        <a:xfrm>
          <a:off x="14541500" y="1653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23153</xdr:rowOff>
    </xdr:from>
    <xdr:ext cx="534377" cy="259045"/>
    <xdr:sp macro="" textlink="">
      <xdr:nvSpPr>
        <xdr:cNvPr id="702" name="テキスト ボックス 701"/>
        <xdr:cNvSpPr txBox="1"/>
      </xdr:nvSpPr>
      <xdr:spPr>
        <a:xfrm>
          <a:off x="14325111" y="16310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45248</xdr:rowOff>
    </xdr:from>
    <xdr:to>
      <xdr:col>72</xdr:col>
      <xdr:colOff>38100</xdr:colOff>
      <xdr:row>94</xdr:row>
      <xdr:rowOff>146848</xdr:rowOff>
    </xdr:to>
    <xdr:sp macro="" textlink="">
      <xdr:nvSpPr>
        <xdr:cNvPr id="703" name="楕円 702"/>
        <xdr:cNvSpPr/>
      </xdr:nvSpPr>
      <xdr:spPr>
        <a:xfrm>
          <a:off x="13652500" y="1616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163375</xdr:rowOff>
    </xdr:from>
    <xdr:ext cx="599010" cy="259045"/>
    <xdr:sp macro="" textlink="">
      <xdr:nvSpPr>
        <xdr:cNvPr id="704" name="テキスト ボックス 703"/>
        <xdr:cNvSpPr txBox="1"/>
      </xdr:nvSpPr>
      <xdr:spPr>
        <a:xfrm>
          <a:off x="13403795" y="15936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168562</xdr:rowOff>
    </xdr:from>
    <xdr:to>
      <xdr:col>67</xdr:col>
      <xdr:colOff>101600</xdr:colOff>
      <xdr:row>91</xdr:row>
      <xdr:rowOff>98712</xdr:rowOff>
    </xdr:to>
    <xdr:sp macro="" textlink="">
      <xdr:nvSpPr>
        <xdr:cNvPr id="705" name="楕円 704"/>
        <xdr:cNvSpPr/>
      </xdr:nvSpPr>
      <xdr:spPr>
        <a:xfrm>
          <a:off x="12763500" y="1559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89</xdr:row>
      <xdr:rowOff>115239</xdr:rowOff>
    </xdr:from>
    <xdr:ext cx="599010" cy="259045"/>
    <xdr:sp macro="" textlink="">
      <xdr:nvSpPr>
        <xdr:cNvPr id="706" name="テキスト ボックス 705"/>
        <xdr:cNvSpPr txBox="1"/>
      </xdr:nvSpPr>
      <xdr:spPr>
        <a:xfrm>
          <a:off x="12514795" y="15374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7" name="直線コネクタ 71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8" name="テキスト ボックス 71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9" name="直線コネクタ 71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0" name="テキスト ボックス 71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1" name="直線コネクタ 72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2" name="テキスト ボックス 72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3" name="直線コネクタ 72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4" name="テキスト ボックス 72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5" name="直線コネクタ 72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6" name="テキスト ボックス 725"/>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7" name="直線コネクタ 72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8" name="テキスト ボックス 727"/>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21590</xdr:rowOff>
    </xdr:from>
    <xdr:to>
      <xdr:col>116</xdr:col>
      <xdr:colOff>62864</xdr:colOff>
      <xdr:row>39</xdr:row>
      <xdr:rowOff>98878</xdr:rowOff>
    </xdr:to>
    <xdr:cxnSp macro="">
      <xdr:nvCxnSpPr>
        <xdr:cNvPr id="732" name="直線コネクタ 731"/>
        <xdr:cNvCxnSpPr/>
      </xdr:nvCxnSpPr>
      <xdr:spPr>
        <a:xfrm flipV="1">
          <a:off x="22159595" y="5336540"/>
          <a:ext cx="1269" cy="1448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3"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4" name="直線コネクタ 73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139717</xdr:rowOff>
    </xdr:from>
    <xdr:ext cx="534377" cy="259045"/>
    <xdr:sp macro="" textlink="">
      <xdr:nvSpPr>
        <xdr:cNvPr id="735" name="投資及び出資金最大値テキスト"/>
        <xdr:cNvSpPr txBox="1"/>
      </xdr:nvSpPr>
      <xdr:spPr>
        <a:xfrm>
          <a:off x="22212300" y="511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21590</xdr:rowOff>
    </xdr:from>
    <xdr:to>
      <xdr:col>116</xdr:col>
      <xdr:colOff>152400</xdr:colOff>
      <xdr:row>31</xdr:row>
      <xdr:rowOff>21590</xdr:rowOff>
    </xdr:to>
    <xdr:cxnSp macro="">
      <xdr:nvCxnSpPr>
        <xdr:cNvPr id="736" name="直線コネクタ 735"/>
        <xdr:cNvCxnSpPr/>
      </xdr:nvCxnSpPr>
      <xdr:spPr>
        <a:xfrm>
          <a:off x="22072600" y="5336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7" name="直線コネクタ 736"/>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141604</xdr:rowOff>
    </xdr:from>
    <xdr:ext cx="378565" cy="259045"/>
    <xdr:sp macro="" textlink="">
      <xdr:nvSpPr>
        <xdr:cNvPr id="738" name="投資及び出資金平均値テキスト"/>
        <xdr:cNvSpPr txBox="1"/>
      </xdr:nvSpPr>
      <xdr:spPr>
        <a:xfrm>
          <a:off x="22212300" y="64852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118727</xdr:rowOff>
    </xdr:from>
    <xdr:to>
      <xdr:col>116</xdr:col>
      <xdr:colOff>114300</xdr:colOff>
      <xdr:row>39</xdr:row>
      <xdr:rowOff>48877</xdr:rowOff>
    </xdr:to>
    <xdr:sp macro="" textlink="">
      <xdr:nvSpPr>
        <xdr:cNvPr id="739" name="フローチャート: 判断 738"/>
        <xdr:cNvSpPr/>
      </xdr:nvSpPr>
      <xdr:spPr>
        <a:xfrm>
          <a:off x="22110700" y="663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0" name="直線コネクタ 739"/>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122428</xdr:rowOff>
    </xdr:from>
    <xdr:to>
      <xdr:col>112</xdr:col>
      <xdr:colOff>38100</xdr:colOff>
      <xdr:row>39</xdr:row>
      <xdr:rowOff>52578</xdr:rowOff>
    </xdr:to>
    <xdr:sp macro="" textlink="">
      <xdr:nvSpPr>
        <xdr:cNvPr id="741" name="フローチャート: 判断 740"/>
        <xdr:cNvSpPr/>
      </xdr:nvSpPr>
      <xdr:spPr>
        <a:xfrm>
          <a:off x="21272500" y="663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69105</xdr:rowOff>
    </xdr:from>
    <xdr:ext cx="378565" cy="259045"/>
    <xdr:sp macro="" textlink="">
      <xdr:nvSpPr>
        <xdr:cNvPr id="742" name="テキスト ボックス 741"/>
        <xdr:cNvSpPr txBox="1"/>
      </xdr:nvSpPr>
      <xdr:spPr>
        <a:xfrm>
          <a:off x="21134017" y="6412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158532</xdr:rowOff>
    </xdr:from>
    <xdr:to>
      <xdr:col>107</xdr:col>
      <xdr:colOff>50800</xdr:colOff>
      <xdr:row>39</xdr:row>
      <xdr:rowOff>98878</xdr:rowOff>
    </xdr:to>
    <xdr:cxnSp macro="">
      <xdr:nvCxnSpPr>
        <xdr:cNvPr id="743" name="直線コネクタ 742"/>
        <xdr:cNvCxnSpPr/>
      </xdr:nvCxnSpPr>
      <xdr:spPr>
        <a:xfrm>
          <a:off x="19545300" y="6159282"/>
          <a:ext cx="889000" cy="62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136689</xdr:rowOff>
    </xdr:from>
    <xdr:to>
      <xdr:col>107</xdr:col>
      <xdr:colOff>101600</xdr:colOff>
      <xdr:row>39</xdr:row>
      <xdr:rowOff>66839</xdr:rowOff>
    </xdr:to>
    <xdr:sp macro="" textlink="">
      <xdr:nvSpPr>
        <xdr:cNvPr id="744" name="フローチャート: 判断 743"/>
        <xdr:cNvSpPr/>
      </xdr:nvSpPr>
      <xdr:spPr>
        <a:xfrm>
          <a:off x="203835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83365</xdr:rowOff>
    </xdr:from>
    <xdr:ext cx="378565" cy="259045"/>
    <xdr:sp macro="" textlink="">
      <xdr:nvSpPr>
        <xdr:cNvPr id="745" name="テキスト ボックス 744"/>
        <xdr:cNvSpPr txBox="1"/>
      </xdr:nvSpPr>
      <xdr:spPr>
        <a:xfrm>
          <a:off x="20245017" y="642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158532</xdr:rowOff>
    </xdr:from>
    <xdr:to>
      <xdr:col>102</xdr:col>
      <xdr:colOff>114300</xdr:colOff>
      <xdr:row>39</xdr:row>
      <xdr:rowOff>98878</xdr:rowOff>
    </xdr:to>
    <xdr:cxnSp macro="">
      <xdr:nvCxnSpPr>
        <xdr:cNvPr id="746" name="直線コネクタ 745"/>
        <xdr:cNvCxnSpPr/>
      </xdr:nvCxnSpPr>
      <xdr:spPr>
        <a:xfrm flipV="1">
          <a:off x="18656300" y="6159282"/>
          <a:ext cx="889000" cy="62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126891</xdr:rowOff>
    </xdr:from>
    <xdr:to>
      <xdr:col>102</xdr:col>
      <xdr:colOff>165100</xdr:colOff>
      <xdr:row>39</xdr:row>
      <xdr:rowOff>57041</xdr:rowOff>
    </xdr:to>
    <xdr:sp macro="" textlink="">
      <xdr:nvSpPr>
        <xdr:cNvPr id="747" name="フローチャート: 判断 746"/>
        <xdr:cNvSpPr/>
      </xdr:nvSpPr>
      <xdr:spPr>
        <a:xfrm>
          <a:off x="19494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48168</xdr:rowOff>
    </xdr:from>
    <xdr:ext cx="378565" cy="259045"/>
    <xdr:sp macro="" textlink="">
      <xdr:nvSpPr>
        <xdr:cNvPr id="748" name="テキスト ボックス 747"/>
        <xdr:cNvSpPr txBox="1"/>
      </xdr:nvSpPr>
      <xdr:spPr>
        <a:xfrm>
          <a:off x="19356017" y="67347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84001</xdr:rowOff>
    </xdr:from>
    <xdr:to>
      <xdr:col>98</xdr:col>
      <xdr:colOff>38100</xdr:colOff>
      <xdr:row>39</xdr:row>
      <xdr:rowOff>14151</xdr:rowOff>
    </xdr:to>
    <xdr:sp macro="" textlink="">
      <xdr:nvSpPr>
        <xdr:cNvPr id="749" name="フローチャート: 判断 748"/>
        <xdr:cNvSpPr/>
      </xdr:nvSpPr>
      <xdr:spPr>
        <a:xfrm>
          <a:off x="18605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30678</xdr:rowOff>
    </xdr:from>
    <xdr:ext cx="469744" cy="259045"/>
    <xdr:sp macro="" textlink="">
      <xdr:nvSpPr>
        <xdr:cNvPr id="750" name="テキスト ボックス 749"/>
        <xdr:cNvSpPr txBox="1"/>
      </xdr:nvSpPr>
      <xdr:spPr>
        <a:xfrm>
          <a:off x="18421428" y="63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6" name="楕円 755"/>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7"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8" name="楕円 757"/>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9" name="テキスト ボックス 758"/>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0" name="楕円 759"/>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1" name="テキスト ボックス 760"/>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107732</xdr:rowOff>
    </xdr:from>
    <xdr:to>
      <xdr:col>102</xdr:col>
      <xdr:colOff>165100</xdr:colOff>
      <xdr:row>36</xdr:row>
      <xdr:rowOff>37882</xdr:rowOff>
    </xdr:to>
    <xdr:sp macro="" textlink="">
      <xdr:nvSpPr>
        <xdr:cNvPr id="762" name="楕円 761"/>
        <xdr:cNvSpPr/>
      </xdr:nvSpPr>
      <xdr:spPr>
        <a:xfrm>
          <a:off x="19494500" y="610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54409</xdr:rowOff>
    </xdr:from>
    <xdr:ext cx="469744" cy="259045"/>
    <xdr:sp macro="" textlink="">
      <xdr:nvSpPr>
        <xdr:cNvPr id="763" name="テキスト ボックス 762"/>
        <xdr:cNvSpPr txBox="1"/>
      </xdr:nvSpPr>
      <xdr:spPr>
        <a:xfrm>
          <a:off x="19310428" y="5883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4" name="楕円 763"/>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5" name="テキスト ボックス 764"/>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6" name="直線コネクタ 77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7" name="テキスト ボックス 77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8" name="直線コネクタ 77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9" name="テキスト ボックス 778"/>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2" name="直線コネクタ 78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3" name="テキスト ボックス 782"/>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4" name="直線コネクタ 78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5" name="テキスト ボックス 784"/>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44069</xdr:rowOff>
    </xdr:from>
    <xdr:to>
      <xdr:col>116</xdr:col>
      <xdr:colOff>62864</xdr:colOff>
      <xdr:row>59</xdr:row>
      <xdr:rowOff>44450</xdr:rowOff>
    </xdr:to>
    <xdr:cxnSp macro="">
      <xdr:nvCxnSpPr>
        <xdr:cNvPr id="789" name="直線コネクタ 788"/>
        <xdr:cNvCxnSpPr/>
      </xdr:nvCxnSpPr>
      <xdr:spPr>
        <a:xfrm flipV="1">
          <a:off x="22159595" y="8616569"/>
          <a:ext cx="1269" cy="15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0"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1" name="直線コネクタ 79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162196</xdr:rowOff>
    </xdr:from>
    <xdr:ext cx="534377" cy="259045"/>
    <xdr:sp macro="" textlink="">
      <xdr:nvSpPr>
        <xdr:cNvPr id="792" name="貸付金最大値テキスト"/>
        <xdr:cNvSpPr txBox="1"/>
      </xdr:nvSpPr>
      <xdr:spPr>
        <a:xfrm>
          <a:off x="22212300" y="839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44069</xdr:rowOff>
    </xdr:from>
    <xdr:to>
      <xdr:col>116</xdr:col>
      <xdr:colOff>152400</xdr:colOff>
      <xdr:row>50</xdr:row>
      <xdr:rowOff>44069</xdr:rowOff>
    </xdr:to>
    <xdr:cxnSp macro="">
      <xdr:nvCxnSpPr>
        <xdr:cNvPr id="793" name="直線コネクタ 792"/>
        <xdr:cNvCxnSpPr/>
      </xdr:nvCxnSpPr>
      <xdr:spPr>
        <a:xfrm>
          <a:off x="22072600" y="8616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66510</xdr:rowOff>
    </xdr:from>
    <xdr:to>
      <xdr:col>116</xdr:col>
      <xdr:colOff>63500</xdr:colOff>
      <xdr:row>58</xdr:row>
      <xdr:rowOff>90894</xdr:rowOff>
    </xdr:to>
    <xdr:cxnSp macro="">
      <xdr:nvCxnSpPr>
        <xdr:cNvPr id="794" name="直線コネクタ 793"/>
        <xdr:cNvCxnSpPr/>
      </xdr:nvCxnSpPr>
      <xdr:spPr>
        <a:xfrm flipV="1">
          <a:off x="21323300" y="10010610"/>
          <a:ext cx="8382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50678</xdr:rowOff>
    </xdr:from>
    <xdr:ext cx="469744" cy="259045"/>
    <xdr:sp macro="" textlink="">
      <xdr:nvSpPr>
        <xdr:cNvPr id="795" name="貸付金平均値テキスト"/>
        <xdr:cNvSpPr txBox="1"/>
      </xdr:nvSpPr>
      <xdr:spPr>
        <a:xfrm>
          <a:off x="22212300" y="9994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72251</xdr:rowOff>
    </xdr:from>
    <xdr:to>
      <xdr:col>116</xdr:col>
      <xdr:colOff>114300</xdr:colOff>
      <xdr:row>59</xdr:row>
      <xdr:rowOff>2401</xdr:rowOff>
    </xdr:to>
    <xdr:sp macro="" textlink="">
      <xdr:nvSpPr>
        <xdr:cNvPr id="796" name="フローチャート: 判断 795"/>
        <xdr:cNvSpPr/>
      </xdr:nvSpPr>
      <xdr:spPr>
        <a:xfrm>
          <a:off x="221107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122212</xdr:rowOff>
    </xdr:from>
    <xdr:to>
      <xdr:col>111</xdr:col>
      <xdr:colOff>177800</xdr:colOff>
      <xdr:row>58</xdr:row>
      <xdr:rowOff>90894</xdr:rowOff>
    </xdr:to>
    <xdr:cxnSp macro="">
      <xdr:nvCxnSpPr>
        <xdr:cNvPr id="797" name="直線コネクタ 796"/>
        <xdr:cNvCxnSpPr/>
      </xdr:nvCxnSpPr>
      <xdr:spPr>
        <a:xfrm>
          <a:off x="20434300" y="9894862"/>
          <a:ext cx="889000" cy="140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75336</xdr:rowOff>
    </xdr:from>
    <xdr:to>
      <xdr:col>112</xdr:col>
      <xdr:colOff>38100</xdr:colOff>
      <xdr:row>59</xdr:row>
      <xdr:rowOff>5486</xdr:rowOff>
    </xdr:to>
    <xdr:sp macro="" textlink="">
      <xdr:nvSpPr>
        <xdr:cNvPr id="798" name="フローチャート: 判断 797"/>
        <xdr:cNvSpPr/>
      </xdr:nvSpPr>
      <xdr:spPr>
        <a:xfrm>
          <a:off x="21272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168063</xdr:rowOff>
    </xdr:from>
    <xdr:ext cx="469744" cy="259045"/>
    <xdr:sp macro="" textlink="">
      <xdr:nvSpPr>
        <xdr:cNvPr id="799" name="テキスト ボックス 798"/>
        <xdr:cNvSpPr txBox="1"/>
      </xdr:nvSpPr>
      <xdr:spPr>
        <a:xfrm>
          <a:off x="21088428" y="1011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105448</xdr:rowOff>
    </xdr:from>
    <xdr:to>
      <xdr:col>107</xdr:col>
      <xdr:colOff>50800</xdr:colOff>
      <xdr:row>57</xdr:row>
      <xdr:rowOff>122212</xdr:rowOff>
    </xdr:to>
    <xdr:cxnSp macro="">
      <xdr:nvCxnSpPr>
        <xdr:cNvPr id="800" name="直線コネクタ 799"/>
        <xdr:cNvCxnSpPr/>
      </xdr:nvCxnSpPr>
      <xdr:spPr>
        <a:xfrm>
          <a:off x="19545300" y="9878098"/>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54648</xdr:rowOff>
    </xdr:from>
    <xdr:to>
      <xdr:col>107</xdr:col>
      <xdr:colOff>101600</xdr:colOff>
      <xdr:row>58</xdr:row>
      <xdr:rowOff>156248</xdr:rowOff>
    </xdr:to>
    <xdr:sp macro="" textlink="">
      <xdr:nvSpPr>
        <xdr:cNvPr id="801" name="フローチャート: 判断 800"/>
        <xdr:cNvSpPr/>
      </xdr:nvSpPr>
      <xdr:spPr>
        <a:xfrm>
          <a:off x="20383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147375</xdr:rowOff>
    </xdr:from>
    <xdr:ext cx="469744" cy="259045"/>
    <xdr:sp macro="" textlink="">
      <xdr:nvSpPr>
        <xdr:cNvPr id="802" name="テキスト ボックス 801"/>
        <xdr:cNvSpPr txBox="1"/>
      </xdr:nvSpPr>
      <xdr:spPr>
        <a:xfrm>
          <a:off x="20199428" y="10091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105448</xdr:rowOff>
    </xdr:from>
    <xdr:to>
      <xdr:col>102</xdr:col>
      <xdr:colOff>114300</xdr:colOff>
      <xdr:row>58</xdr:row>
      <xdr:rowOff>90818</xdr:rowOff>
    </xdr:to>
    <xdr:cxnSp macro="">
      <xdr:nvCxnSpPr>
        <xdr:cNvPr id="803" name="直線コネクタ 802"/>
        <xdr:cNvCxnSpPr/>
      </xdr:nvCxnSpPr>
      <xdr:spPr>
        <a:xfrm flipV="1">
          <a:off x="18656300" y="9878098"/>
          <a:ext cx="889000" cy="156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66421</xdr:rowOff>
    </xdr:from>
    <xdr:to>
      <xdr:col>102</xdr:col>
      <xdr:colOff>165100</xdr:colOff>
      <xdr:row>58</xdr:row>
      <xdr:rowOff>168021</xdr:rowOff>
    </xdr:to>
    <xdr:sp macro="" textlink="">
      <xdr:nvSpPr>
        <xdr:cNvPr id="804" name="フローチャート: 判断 803"/>
        <xdr:cNvSpPr/>
      </xdr:nvSpPr>
      <xdr:spPr>
        <a:xfrm>
          <a:off x="19494500" y="1001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159148</xdr:rowOff>
    </xdr:from>
    <xdr:ext cx="469744" cy="259045"/>
    <xdr:sp macro="" textlink="">
      <xdr:nvSpPr>
        <xdr:cNvPr id="805" name="テキスト ボックス 804"/>
        <xdr:cNvSpPr txBox="1"/>
      </xdr:nvSpPr>
      <xdr:spPr>
        <a:xfrm>
          <a:off x="19310428" y="10103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06" name="フローチャート: 判断 805"/>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108767</xdr:rowOff>
    </xdr:from>
    <xdr:ext cx="469744" cy="259045"/>
    <xdr:sp macro="" textlink="">
      <xdr:nvSpPr>
        <xdr:cNvPr id="807" name="テキスト ボックス 806"/>
        <xdr:cNvSpPr txBox="1"/>
      </xdr:nvSpPr>
      <xdr:spPr>
        <a:xfrm>
          <a:off x="18421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15710</xdr:rowOff>
    </xdr:from>
    <xdr:to>
      <xdr:col>116</xdr:col>
      <xdr:colOff>114300</xdr:colOff>
      <xdr:row>58</xdr:row>
      <xdr:rowOff>117310</xdr:rowOff>
    </xdr:to>
    <xdr:sp macro="" textlink="">
      <xdr:nvSpPr>
        <xdr:cNvPr id="813" name="楕円 812"/>
        <xdr:cNvSpPr/>
      </xdr:nvSpPr>
      <xdr:spPr>
        <a:xfrm>
          <a:off x="22110700" y="995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38587</xdr:rowOff>
    </xdr:from>
    <xdr:ext cx="469744" cy="259045"/>
    <xdr:sp macro="" textlink="">
      <xdr:nvSpPr>
        <xdr:cNvPr id="814" name="貸付金該当値テキスト"/>
        <xdr:cNvSpPr txBox="1"/>
      </xdr:nvSpPr>
      <xdr:spPr>
        <a:xfrm>
          <a:off x="22212300" y="9811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40094</xdr:rowOff>
    </xdr:from>
    <xdr:to>
      <xdr:col>112</xdr:col>
      <xdr:colOff>38100</xdr:colOff>
      <xdr:row>58</xdr:row>
      <xdr:rowOff>141694</xdr:rowOff>
    </xdr:to>
    <xdr:sp macro="" textlink="">
      <xdr:nvSpPr>
        <xdr:cNvPr id="815" name="楕円 814"/>
        <xdr:cNvSpPr/>
      </xdr:nvSpPr>
      <xdr:spPr>
        <a:xfrm>
          <a:off x="21272500" y="998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158221</xdr:rowOff>
    </xdr:from>
    <xdr:ext cx="469744" cy="259045"/>
    <xdr:sp macro="" textlink="">
      <xdr:nvSpPr>
        <xdr:cNvPr id="816" name="テキスト ボックス 815"/>
        <xdr:cNvSpPr txBox="1"/>
      </xdr:nvSpPr>
      <xdr:spPr>
        <a:xfrm>
          <a:off x="21088428" y="9759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71412</xdr:rowOff>
    </xdr:from>
    <xdr:to>
      <xdr:col>107</xdr:col>
      <xdr:colOff>101600</xdr:colOff>
      <xdr:row>58</xdr:row>
      <xdr:rowOff>1562</xdr:rowOff>
    </xdr:to>
    <xdr:sp macro="" textlink="">
      <xdr:nvSpPr>
        <xdr:cNvPr id="817" name="楕円 816"/>
        <xdr:cNvSpPr/>
      </xdr:nvSpPr>
      <xdr:spPr>
        <a:xfrm>
          <a:off x="20383500" y="984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18089</xdr:rowOff>
    </xdr:from>
    <xdr:ext cx="469744" cy="259045"/>
    <xdr:sp macro="" textlink="">
      <xdr:nvSpPr>
        <xdr:cNvPr id="818" name="テキスト ボックス 817"/>
        <xdr:cNvSpPr txBox="1"/>
      </xdr:nvSpPr>
      <xdr:spPr>
        <a:xfrm>
          <a:off x="20199428" y="9619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54648</xdr:rowOff>
    </xdr:from>
    <xdr:to>
      <xdr:col>102</xdr:col>
      <xdr:colOff>165100</xdr:colOff>
      <xdr:row>57</xdr:row>
      <xdr:rowOff>156248</xdr:rowOff>
    </xdr:to>
    <xdr:sp macro="" textlink="">
      <xdr:nvSpPr>
        <xdr:cNvPr id="819" name="楕円 818"/>
        <xdr:cNvSpPr/>
      </xdr:nvSpPr>
      <xdr:spPr>
        <a:xfrm>
          <a:off x="19494500" y="982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1325</xdr:rowOff>
    </xdr:from>
    <xdr:ext cx="469744" cy="259045"/>
    <xdr:sp macro="" textlink="">
      <xdr:nvSpPr>
        <xdr:cNvPr id="820" name="テキスト ボックス 819"/>
        <xdr:cNvSpPr txBox="1"/>
      </xdr:nvSpPr>
      <xdr:spPr>
        <a:xfrm>
          <a:off x="19310428" y="9602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40018</xdr:rowOff>
    </xdr:from>
    <xdr:to>
      <xdr:col>98</xdr:col>
      <xdr:colOff>38100</xdr:colOff>
      <xdr:row>58</xdr:row>
      <xdr:rowOff>141618</xdr:rowOff>
    </xdr:to>
    <xdr:sp macro="" textlink="">
      <xdr:nvSpPr>
        <xdr:cNvPr id="821" name="楕円 820"/>
        <xdr:cNvSpPr/>
      </xdr:nvSpPr>
      <xdr:spPr>
        <a:xfrm>
          <a:off x="18605500" y="998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132745</xdr:rowOff>
    </xdr:from>
    <xdr:ext cx="469744" cy="259045"/>
    <xdr:sp macro="" textlink="">
      <xdr:nvSpPr>
        <xdr:cNvPr id="822" name="テキスト ボックス 821"/>
        <xdr:cNvSpPr txBox="1"/>
      </xdr:nvSpPr>
      <xdr:spPr>
        <a:xfrm>
          <a:off x="18421428" y="10076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5" name="テキスト ボックス 834"/>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7" name="テキスト ボックス 836"/>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9" name="テキスト ボックス 838"/>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1" name="テキスト ボックス 840"/>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70891</xdr:rowOff>
    </xdr:from>
    <xdr:to>
      <xdr:col>116</xdr:col>
      <xdr:colOff>62864</xdr:colOff>
      <xdr:row>78</xdr:row>
      <xdr:rowOff>102622</xdr:rowOff>
    </xdr:to>
    <xdr:cxnSp macro="">
      <xdr:nvCxnSpPr>
        <xdr:cNvPr id="845" name="直線コネクタ 844"/>
        <xdr:cNvCxnSpPr/>
      </xdr:nvCxnSpPr>
      <xdr:spPr>
        <a:xfrm flipV="1">
          <a:off x="22159595" y="12243841"/>
          <a:ext cx="1269" cy="1231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106449</xdr:rowOff>
    </xdr:from>
    <xdr:ext cx="534377" cy="259045"/>
    <xdr:sp macro="" textlink="">
      <xdr:nvSpPr>
        <xdr:cNvPr id="846" name="繰出金最小値テキスト"/>
        <xdr:cNvSpPr txBox="1"/>
      </xdr:nvSpPr>
      <xdr:spPr>
        <a:xfrm>
          <a:off x="22212300" y="1347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102622</xdr:rowOff>
    </xdr:from>
    <xdr:to>
      <xdr:col>116</xdr:col>
      <xdr:colOff>152400</xdr:colOff>
      <xdr:row>78</xdr:row>
      <xdr:rowOff>102622</xdr:rowOff>
    </xdr:to>
    <xdr:cxnSp macro="">
      <xdr:nvCxnSpPr>
        <xdr:cNvPr id="847" name="直線コネクタ 846"/>
        <xdr:cNvCxnSpPr/>
      </xdr:nvCxnSpPr>
      <xdr:spPr>
        <a:xfrm>
          <a:off x="22072600" y="13475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17568</xdr:rowOff>
    </xdr:from>
    <xdr:ext cx="534377" cy="259045"/>
    <xdr:sp macro="" textlink="">
      <xdr:nvSpPr>
        <xdr:cNvPr id="848" name="繰出金最大値テキスト"/>
        <xdr:cNvSpPr txBox="1"/>
      </xdr:nvSpPr>
      <xdr:spPr>
        <a:xfrm>
          <a:off x="22212300" y="1201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70891</xdr:rowOff>
    </xdr:from>
    <xdr:to>
      <xdr:col>116</xdr:col>
      <xdr:colOff>152400</xdr:colOff>
      <xdr:row>71</xdr:row>
      <xdr:rowOff>70891</xdr:rowOff>
    </xdr:to>
    <xdr:cxnSp macro="">
      <xdr:nvCxnSpPr>
        <xdr:cNvPr id="849" name="直線コネクタ 848"/>
        <xdr:cNvCxnSpPr/>
      </xdr:nvCxnSpPr>
      <xdr:spPr>
        <a:xfrm>
          <a:off x="22072600" y="1224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171430</xdr:rowOff>
    </xdr:from>
    <xdr:to>
      <xdr:col>116</xdr:col>
      <xdr:colOff>63500</xdr:colOff>
      <xdr:row>73</xdr:row>
      <xdr:rowOff>26429</xdr:rowOff>
    </xdr:to>
    <xdr:cxnSp macro="">
      <xdr:nvCxnSpPr>
        <xdr:cNvPr id="850" name="直線コネクタ 849"/>
        <xdr:cNvCxnSpPr/>
      </xdr:nvCxnSpPr>
      <xdr:spPr>
        <a:xfrm>
          <a:off x="21323300" y="12515830"/>
          <a:ext cx="838200" cy="26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142</xdr:rowOff>
    </xdr:from>
    <xdr:ext cx="534377" cy="259045"/>
    <xdr:sp macro="" textlink="">
      <xdr:nvSpPr>
        <xdr:cNvPr id="851" name="繰出金平均値テキスト"/>
        <xdr:cNvSpPr txBox="1"/>
      </xdr:nvSpPr>
      <xdr:spPr>
        <a:xfrm>
          <a:off x="22212300" y="13030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21715</xdr:rowOff>
    </xdr:from>
    <xdr:to>
      <xdr:col>116</xdr:col>
      <xdr:colOff>114300</xdr:colOff>
      <xdr:row>76</xdr:row>
      <xdr:rowOff>123315</xdr:rowOff>
    </xdr:to>
    <xdr:sp macro="" textlink="">
      <xdr:nvSpPr>
        <xdr:cNvPr id="852" name="フローチャート: 判断 851"/>
        <xdr:cNvSpPr/>
      </xdr:nvSpPr>
      <xdr:spPr>
        <a:xfrm>
          <a:off x="22110700" y="13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171430</xdr:rowOff>
    </xdr:from>
    <xdr:to>
      <xdr:col>111</xdr:col>
      <xdr:colOff>177800</xdr:colOff>
      <xdr:row>73</xdr:row>
      <xdr:rowOff>39276</xdr:rowOff>
    </xdr:to>
    <xdr:cxnSp macro="">
      <xdr:nvCxnSpPr>
        <xdr:cNvPr id="853" name="直線コネクタ 852"/>
        <xdr:cNvCxnSpPr/>
      </xdr:nvCxnSpPr>
      <xdr:spPr>
        <a:xfrm flipV="1">
          <a:off x="20434300" y="12515830"/>
          <a:ext cx="889000" cy="3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5713</xdr:rowOff>
    </xdr:from>
    <xdr:to>
      <xdr:col>112</xdr:col>
      <xdr:colOff>38100</xdr:colOff>
      <xdr:row>76</xdr:row>
      <xdr:rowOff>107313</xdr:rowOff>
    </xdr:to>
    <xdr:sp macro="" textlink="">
      <xdr:nvSpPr>
        <xdr:cNvPr id="854" name="フローチャート: 判断 853"/>
        <xdr:cNvSpPr/>
      </xdr:nvSpPr>
      <xdr:spPr>
        <a:xfrm>
          <a:off x="212725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98440</xdr:rowOff>
    </xdr:from>
    <xdr:ext cx="534377" cy="259045"/>
    <xdr:sp macro="" textlink="">
      <xdr:nvSpPr>
        <xdr:cNvPr id="855" name="テキスト ボックス 854"/>
        <xdr:cNvSpPr txBox="1"/>
      </xdr:nvSpPr>
      <xdr:spPr>
        <a:xfrm>
          <a:off x="21056111" y="1312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39276</xdr:rowOff>
    </xdr:from>
    <xdr:to>
      <xdr:col>107</xdr:col>
      <xdr:colOff>50800</xdr:colOff>
      <xdr:row>73</xdr:row>
      <xdr:rowOff>116725</xdr:rowOff>
    </xdr:to>
    <xdr:cxnSp macro="">
      <xdr:nvCxnSpPr>
        <xdr:cNvPr id="856" name="直線コネクタ 855"/>
        <xdr:cNvCxnSpPr/>
      </xdr:nvCxnSpPr>
      <xdr:spPr>
        <a:xfrm flipV="1">
          <a:off x="19545300" y="12555126"/>
          <a:ext cx="889000" cy="77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169207</xdr:rowOff>
    </xdr:from>
    <xdr:to>
      <xdr:col>107</xdr:col>
      <xdr:colOff>101600</xdr:colOff>
      <xdr:row>76</xdr:row>
      <xdr:rowOff>99357</xdr:rowOff>
    </xdr:to>
    <xdr:sp macro="" textlink="">
      <xdr:nvSpPr>
        <xdr:cNvPr id="857" name="フローチャート: 判断 856"/>
        <xdr:cNvSpPr/>
      </xdr:nvSpPr>
      <xdr:spPr>
        <a:xfrm>
          <a:off x="20383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90484</xdr:rowOff>
    </xdr:from>
    <xdr:ext cx="534377" cy="259045"/>
    <xdr:sp macro="" textlink="">
      <xdr:nvSpPr>
        <xdr:cNvPr id="858" name="テキスト ボックス 857"/>
        <xdr:cNvSpPr txBox="1"/>
      </xdr:nvSpPr>
      <xdr:spPr>
        <a:xfrm>
          <a:off x="20167111" y="1312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116725</xdr:rowOff>
    </xdr:from>
    <xdr:to>
      <xdr:col>102</xdr:col>
      <xdr:colOff>114300</xdr:colOff>
      <xdr:row>74</xdr:row>
      <xdr:rowOff>119309</xdr:rowOff>
    </xdr:to>
    <xdr:cxnSp macro="">
      <xdr:nvCxnSpPr>
        <xdr:cNvPr id="859" name="直線コネクタ 858"/>
        <xdr:cNvCxnSpPr/>
      </xdr:nvCxnSpPr>
      <xdr:spPr>
        <a:xfrm flipV="1">
          <a:off x="18656300" y="12632575"/>
          <a:ext cx="889000" cy="174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102639</xdr:rowOff>
    </xdr:from>
    <xdr:to>
      <xdr:col>102</xdr:col>
      <xdr:colOff>165100</xdr:colOff>
      <xdr:row>76</xdr:row>
      <xdr:rowOff>32789</xdr:rowOff>
    </xdr:to>
    <xdr:sp macro="" textlink="">
      <xdr:nvSpPr>
        <xdr:cNvPr id="860" name="フローチャート: 判断 859"/>
        <xdr:cNvSpPr/>
      </xdr:nvSpPr>
      <xdr:spPr>
        <a:xfrm>
          <a:off x="19494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23916</xdr:rowOff>
    </xdr:from>
    <xdr:ext cx="534377" cy="259045"/>
    <xdr:sp macro="" textlink="">
      <xdr:nvSpPr>
        <xdr:cNvPr id="861" name="テキスト ボックス 860"/>
        <xdr:cNvSpPr txBox="1"/>
      </xdr:nvSpPr>
      <xdr:spPr>
        <a:xfrm>
          <a:off x="19278111" y="1305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83756</xdr:rowOff>
    </xdr:from>
    <xdr:to>
      <xdr:col>98</xdr:col>
      <xdr:colOff>38100</xdr:colOff>
      <xdr:row>76</xdr:row>
      <xdr:rowOff>13906</xdr:rowOff>
    </xdr:to>
    <xdr:sp macro="" textlink="">
      <xdr:nvSpPr>
        <xdr:cNvPr id="862" name="フローチャート: 判断 861"/>
        <xdr:cNvSpPr/>
      </xdr:nvSpPr>
      <xdr:spPr>
        <a:xfrm>
          <a:off x="18605500" y="1294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5033</xdr:rowOff>
    </xdr:from>
    <xdr:ext cx="534377" cy="259045"/>
    <xdr:sp macro="" textlink="">
      <xdr:nvSpPr>
        <xdr:cNvPr id="863" name="テキスト ボックス 862"/>
        <xdr:cNvSpPr txBox="1"/>
      </xdr:nvSpPr>
      <xdr:spPr>
        <a:xfrm>
          <a:off x="18389111" y="1303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147079</xdr:rowOff>
    </xdr:from>
    <xdr:to>
      <xdr:col>116</xdr:col>
      <xdr:colOff>114300</xdr:colOff>
      <xdr:row>73</xdr:row>
      <xdr:rowOff>77229</xdr:rowOff>
    </xdr:to>
    <xdr:sp macro="" textlink="">
      <xdr:nvSpPr>
        <xdr:cNvPr id="869" name="楕円 868"/>
        <xdr:cNvSpPr/>
      </xdr:nvSpPr>
      <xdr:spPr>
        <a:xfrm>
          <a:off x="22110700" y="1249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169956</xdr:rowOff>
    </xdr:from>
    <xdr:ext cx="534377" cy="259045"/>
    <xdr:sp macro="" textlink="">
      <xdr:nvSpPr>
        <xdr:cNvPr id="870" name="繰出金該当値テキスト"/>
        <xdr:cNvSpPr txBox="1"/>
      </xdr:nvSpPr>
      <xdr:spPr>
        <a:xfrm>
          <a:off x="22212300" y="12342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120630</xdr:rowOff>
    </xdr:from>
    <xdr:to>
      <xdr:col>112</xdr:col>
      <xdr:colOff>38100</xdr:colOff>
      <xdr:row>73</xdr:row>
      <xdr:rowOff>50780</xdr:rowOff>
    </xdr:to>
    <xdr:sp macro="" textlink="">
      <xdr:nvSpPr>
        <xdr:cNvPr id="871" name="楕円 870"/>
        <xdr:cNvSpPr/>
      </xdr:nvSpPr>
      <xdr:spPr>
        <a:xfrm>
          <a:off x="21272500" y="1246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67307</xdr:rowOff>
    </xdr:from>
    <xdr:ext cx="534377" cy="259045"/>
    <xdr:sp macro="" textlink="">
      <xdr:nvSpPr>
        <xdr:cNvPr id="872" name="テキスト ボックス 871"/>
        <xdr:cNvSpPr txBox="1"/>
      </xdr:nvSpPr>
      <xdr:spPr>
        <a:xfrm>
          <a:off x="21056111" y="1224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159926</xdr:rowOff>
    </xdr:from>
    <xdr:to>
      <xdr:col>107</xdr:col>
      <xdr:colOff>101600</xdr:colOff>
      <xdr:row>73</xdr:row>
      <xdr:rowOff>90076</xdr:rowOff>
    </xdr:to>
    <xdr:sp macro="" textlink="">
      <xdr:nvSpPr>
        <xdr:cNvPr id="873" name="楕円 872"/>
        <xdr:cNvSpPr/>
      </xdr:nvSpPr>
      <xdr:spPr>
        <a:xfrm>
          <a:off x="20383500" y="1250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106603</xdr:rowOff>
    </xdr:from>
    <xdr:ext cx="534377" cy="259045"/>
    <xdr:sp macro="" textlink="">
      <xdr:nvSpPr>
        <xdr:cNvPr id="874" name="テキスト ボックス 873"/>
        <xdr:cNvSpPr txBox="1"/>
      </xdr:nvSpPr>
      <xdr:spPr>
        <a:xfrm>
          <a:off x="20167111" y="1227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65925</xdr:rowOff>
    </xdr:from>
    <xdr:to>
      <xdr:col>102</xdr:col>
      <xdr:colOff>165100</xdr:colOff>
      <xdr:row>73</xdr:row>
      <xdr:rowOff>167525</xdr:rowOff>
    </xdr:to>
    <xdr:sp macro="" textlink="">
      <xdr:nvSpPr>
        <xdr:cNvPr id="875" name="楕円 874"/>
        <xdr:cNvSpPr/>
      </xdr:nvSpPr>
      <xdr:spPr>
        <a:xfrm>
          <a:off x="19494500" y="1258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12602</xdr:rowOff>
    </xdr:from>
    <xdr:ext cx="534377" cy="259045"/>
    <xdr:sp macro="" textlink="">
      <xdr:nvSpPr>
        <xdr:cNvPr id="876" name="テキスト ボックス 875"/>
        <xdr:cNvSpPr txBox="1"/>
      </xdr:nvSpPr>
      <xdr:spPr>
        <a:xfrm>
          <a:off x="19278111" y="12357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68509</xdr:rowOff>
    </xdr:from>
    <xdr:to>
      <xdr:col>98</xdr:col>
      <xdr:colOff>38100</xdr:colOff>
      <xdr:row>74</xdr:row>
      <xdr:rowOff>170109</xdr:rowOff>
    </xdr:to>
    <xdr:sp macro="" textlink="">
      <xdr:nvSpPr>
        <xdr:cNvPr id="877" name="楕円 876"/>
        <xdr:cNvSpPr/>
      </xdr:nvSpPr>
      <xdr:spPr>
        <a:xfrm>
          <a:off x="18605500" y="1275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15186</xdr:rowOff>
    </xdr:from>
    <xdr:ext cx="534377" cy="259045"/>
    <xdr:sp macro="" textlink="">
      <xdr:nvSpPr>
        <xdr:cNvPr id="878" name="テキスト ボックス 877"/>
        <xdr:cNvSpPr txBox="1"/>
      </xdr:nvSpPr>
      <xdr:spPr>
        <a:xfrm>
          <a:off x="18389111" y="12531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義務的経費については、施設型給付費等支給事業、生活保護扶助事業、障害者自立支援給付費</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の増により扶助費が</a:t>
          </a:r>
          <a:r>
            <a:rPr kumimoji="1" lang="ja-JP" altLang="en-US" sz="1100">
              <a:solidFill>
                <a:schemeClr val="dk1"/>
              </a:solidFill>
              <a:effectLst/>
              <a:latin typeface="+mn-lt"/>
              <a:ea typeface="+mn-ea"/>
              <a:cs typeface="+mn-cs"/>
            </a:rPr>
            <a:t>１．４</a:t>
          </a:r>
          <a:r>
            <a:rPr kumimoji="1" lang="ja-JP" altLang="ja-JP" sz="1100">
              <a:solidFill>
                <a:schemeClr val="dk1"/>
              </a:solidFill>
              <a:effectLst/>
              <a:latin typeface="+mn-lt"/>
              <a:ea typeface="+mn-ea"/>
              <a:cs typeface="+mn-cs"/>
            </a:rPr>
            <a:t>％上昇したものの、前年度とほぼ同額となった。　</a:t>
          </a:r>
          <a:endParaRPr lang="ja-JP" altLang="ja-JP" sz="1400">
            <a:effectLst/>
          </a:endParaRPr>
        </a:p>
        <a:p>
          <a:r>
            <a:rPr kumimoji="1" lang="ja-JP" altLang="ja-JP" sz="1100">
              <a:solidFill>
                <a:schemeClr val="dk1"/>
              </a:solidFill>
              <a:effectLst/>
              <a:latin typeface="+mn-lt"/>
              <a:ea typeface="+mn-ea"/>
              <a:cs typeface="+mn-cs"/>
            </a:rPr>
            <a:t>　投資的経費については、前年度と比較して</a:t>
          </a:r>
          <a:r>
            <a:rPr kumimoji="1" lang="ja-JP" altLang="en-US" sz="1100">
              <a:solidFill>
                <a:schemeClr val="dk1"/>
              </a:solidFill>
              <a:effectLst/>
              <a:latin typeface="+mn-lt"/>
              <a:ea typeface="+mn-ea"/>
              <a:cs typeface="+mn-cs"/>
            </a:rPr>
            <a:t>３６</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と大幅な</a:t>
          </a:r>
          <a:r>
            <a:rPr kumimoji="1" lang="ja-JP" altLang="ja-JP" sz="1100">
              <a:solidFill>
                <a:schemeClr val="dk1"/>
              </a:solidFill>
              <a:effectLst/>
              <a:latin typeface="+mn-lt"/>
              <a:ea typeface="+mn-ea"/>
              <a:cs typeface="+mn-cs"/>
            </a:rPr>
            <a:t>減額となった。</a:t>
          </a:r>
          <a:r>
            <a:rPr kumimoji="1" lang="ja-JP" altLang="en-US" sz="1100">
              <a:solidFill>
                <a:schemeClr val="dk1"/>
              </a:solidFill>
              <a:effectLst/>
              <a:latin typeface="+mn-lt"/>
              <a:ea typeface="+mn-ea"/>
              <a:cs typeface="+mn-cs"/>
            </a:rPr>
            <a:t>普通建設事業費の補助事業費では、復興事業である笠神八幡線の事業進捗により減となったことに加え、八幡小学校屋内運動場大規模改造事業が平成２９年度に完了したことによる減によって、全体で３７．９％の大幅な減となった。</a:t>
          </a:r>
          <a:r>
            <a:rPr kumimoji="1" lang="ja-JP" altLang="ja-JP" sz="1100">
              <a:solidFill>
                <a:schemeClr val="dk1"/>
              </a:solidFill>
              <a:effectLst/>
              <a:latin typeface="+mn-lt"/>
              <a:ea typeface="+mn-ea"/>
              <a:cs typeface="+mn-cs"/>
            </a:rPr>
            <a:t>単独事業費では、</a:t>
          </a:r>
          <a:r>
            <a:rPr kumimoji="1" lang="ja-JP" altLang="en-US" sz="1100">
              <a:solidFill>
                <a:schemeClr val="dk1"/>
              </a:solidFill>
              <a:effectLst/>
              <a:latin typeface="+mn-lt"/>
              <a:ea typeface="+mn-ea"/>
              <a:cs typeface="+mn-cs"/>
            </a:rPr>
            <a:t>中心市街地の活性化対策関連事業である多賀城駅土地区画整理事業が完了したことによる減によって、</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７．５％減となった。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補助費等については、ふるさと・多賀城応援寄附制度による返礼品費が大幅な増額となった</a:t>
          </a:r>
          <a:r>
            <a:rPr kumimoji="1" lang="ja-JP" altLang="en-US" sz="1100">
              <a:solidFill>
                <a:schemeClr val="dk1"/>
              </a:solidFill>
              <a:effectLst/>
              <a:latin typeface="+mn-lt"/>
              <a:ea typeface="+mn-ea"/>
              <a:cs typeface="+mn-cs"/>
            </a:rPr>
            <a:t>ことや地方創生の取組として開催した東大寺展開催に係る補助金の増により、</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の増となった。</a:t>
          </a:r>
          <a:r>
            <a:rPr kumimoji="1" lang="ja-JP" altLang="ja-JP"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積立金については、</a:t>
          </a:r>
          <a:r>
            <a:rPr kumimoji="1" lang="ja-JP" altLang="en-US" sz="1100">
              <a:solidFill>
                <a:schemeClr val="dk1"/>
              </a:solidFill>
              <a:effectLst/>
              <a:latin typeface="+mn-lt"/>
              <a:ea typeface="+mn-ea"/>
              <a:cs typeface="+mn-cs"/>
            </a:rPr>
            <a:t>東日本大震災復興交付金の採択額が減少し、東日本大震災復興交付金事業基金積立金が大幅に減となったため、</a:t>
          </a:r>
          <a:r>
            <a:rPr kumimoji="1" lang="en-US" altLang="ja-JP" sz="1100">
              <a:solidFill>
                <a:schemeClr val="dk1"/>
              </a:solidFill>
              <a:effectLst/>
              <a:latin typeface="+mn-lt"/>
              <a:ea typeface="+mn-ea"/>
              <a:cs typeface="+mn-cs"/>
            </a:rPr>
            <a:t>7.2</a:t>
          </a:r>
          <a:r>
            <a:rPr kumimoji="1" lang="ja-JP" altLang="en-US" sz="1100">
              <a:solidFill>
                <a:schemeClr val="dk1"/>
              </a:solidFill>
              <a:effectLst/>
              <a:latin typeface="+mn-lt"/>
              <a:ea typeface="+mn-ea"/>
              <a:cs typeface="+mn-cs"/>
            </a:rPr>
            <a:t>％の減となった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貸付金については、</a:t>
          </a:r>
          <a:r>
            <a:rPr kumimoji="1" lang="ja-JP" altLang="en-US" sz="1100">
              <a:solidFill>
                <a:schemeClr val="dk1"/>
              </a:solidFill>
              <a:effectLst/>
              <a:latin typeface="+mn-lt"/>
              <a:ea typeface="+mn-ea"/>
              <a:cs typeface="+mn-cs"/>
            </a:rPr>
            <a:t>ふるさと融資対象事業が完了したことによって、地域総合整備資金貸付金が増となり、</a:t>
          </a:r>
          <a:r>
            <a:rPr kumimoji="1" lang="en-US" altLang="ja-JP" sz="1100">
              <a:solidFill>
                <a:schemeClr val="dk1"/>
              </a:solidFill>
              <a:effectLst/>
              <a:latin typeface="+mn-lt"/>
              <a:ea typeface="+mn-ea"/>
              <a:cs typeface="+mn-cs"/>
            </a:rPr>
            <a:t>19.5</a:t>
          </a:r>
          <a:r>
            <a:rPr kumimoji="1" lang="ja-JP" altLang="en-US" sz="1100">
              <a:solidFill>
                <a:schemeClr val="dk1"/>
              </a:solidFill>
              <a:effectLst/>
              <a:latin typeface="+mn-lt"/>
              <a:ea typeface="+mn-ea"/>
              <a:cs typeface="+mn-cs"/>
            </a:rPr>
            <a:t>％の増となった。</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宮城県多賀城市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62,485
62,009
19.69
32,893,199
29,870,020
644,828
12,443,051
24,697,181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99466</xdr:rowOff>
    </xdr:from>
    <xdr:to>
      <xdr:col>24</xdr:col>
      <xdr:colOff>62865</xdr:colOff>
      <xdr:row>38</xdr:row>
      <xdr:rowOff>52832</xdr:rowOff>
    </xdr:to>
    <xdr:cxnSp macro="">
      <xdr:nvCxnSpPr>
        <xdr:cNvPr id="54" name="直線コネクタ 53"/>
        <xdr:cNvCxnSpPr/>
      </xdr:nvCxnSpPr>
      <xdr:spPr>
        <a:xfrm flipV="1">
          <a:off x="4633595" y="5414416"/>
          <a:ext cx="1270" cy="1153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56659</xdr:rowOff>
    </xdr:from>
    <xdr:ext cx="469744" cy="259045"/>
    <xdr:sp macro="" textlink="">
      <xdr:nvSpPr>
        <xdr:cNvPr id="55" name="議会費最小値テキスト"/>
        <xdr:cNvSpPr txBox="1"/>
      </xdr:nvSpPr>
      <xdr:spPr>
        <a:xfrm>
          <a:off x="4686300" y="657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52832</xdr:rowOff>
    </xdr:from>
    <xdr:to>
      <xdr:col>24</xdr:col>
      <xdr:colOff>152400</xdr:colOff>
      <xdr:row>38</xdr:row>
      <xdr:rowOff>52832</xdr:rowOff>
    </xdr:to>
    <xdr:cxnSp macro="">
      <xdr:nvCxnSpPr>
        <xdr:cNvPr id="56" name="直線コネクタ 55"/>
        <xdr:cNvCxnSpPr/>
      </xdr:nvCxnSpPr>
      <xdr:spPr>
        <a:xfrm>
          <a:off x="4546600" y="6567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46143</xdr:rowOff>
    </xdr:from>
    <xdr:ext cx="469744" cy="259045"/>
    <xdr:sp macro="" textlink="">
      <xdr:nvSpPr>
        <xdr:cNvPr id="57" name="議会費最大値テキスト"/>
        <xdr:cNvSpPr txBox="1"/>
      </xdr:nvSpPr>
      <xdr:spPr>
        <a:xfrm>
          <a:off x="4686300" y="518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99466</xdr:rowOff>
    </xdr:from>
    <xdr:to>
      <xdr:col>24</xdr:col>
      <xdr:colOff>152400</xdr:colOff>
      <xdr:row>31</xdr:row>
      <xdr:rowOff>99466</xdr:rowOff>
    </xdr:to>
    <xdr:cxnSp macro="">
      <xdr:nvCxnSpPr>
        <xdr:cNvPr id="58" name="直線コネクタ 57"/>
        <xdr:cNvCxnSpPr/>
      </xdr:nvCxnSpPr>
      <xdr:spPr>
        <a:xfrm>
          <a:off x="4546600" y="541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164389</xdr:rowOff>
    </xdr:from>
    <xdr:to>
      <xdr:col>24</xdr:col>
      <xdr:colOff>63500</xdr:colOff>
      <xdr:row>35</xdr:row>
      <xdr:rowOff>15799</xdr:rowOff>
    </xdr:to>
    <xdr:cxnSp macro="">
      <xdr:nvCxnSpPr>
        <xdr:cNvPr id="59" name="直線コネクタ 58"/>
        <xdr:cNvCxnSpPr/>
      </xdr:nvCxnSpPr>
      <xdr:spPr>
        <a:xfrm flipV="1">
          <a:off x="3797300" y="5993689"/>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150995</xdr:rowOff>
    </xdr:from>
    <xdr:ext cx="469744" cy="259045"/>
    <xdr:sp macro="" textlink="">
      <xdr:nvSpPr>
        <xdr:cNvPr id="60" name="議会費平均値テキスト"/>
        <xdr:cNvSpPr txBox="1"/>
      </xdr:nvSpPr>
      <xdr:spPr>
        <a:xfrm>
          <a:off x="4686300" y="59802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1118</xdr:rowOff>
    </xdr:from>
    <xdr:to>
      <xdr:col>24</xdr:col>
      <xdr:colOff>114300</xdr:colOff>
      <xdr:row>35</xdr:row>
      <xdr:rowOff>102718</xdr:rowOff>
    </xdr:to>
    <xdr:sp macro="" textlink="">
      <xdr:nvSpPr>
        <xdr:cNvPr id="61" name="フローチャート: 判断 60"/>
        <xdr:cNvSpPr/>
      </xdr:nvSpPr>
      <xdr:spPr>
        <a:xfrm>
          <a:off x="45847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15799</xdr:rowOff>
    </xdr:from>
    <xdr:to>
      <xdr:col>19</xdr:col>
      <xdr:colOff>177800</xdr:colOff>
      <xdr:row>35</xdr:row>
      <xdr:rowOff>40487</xdr:rowOff>
    </xdr:to>
    <xdr:cxnSp macro="">
      <xdr:nvCxnSpPr>
        <xdr:cNvPr id="62" name="直線コネクタ 61"/>
        <xdr:cNvCxnSpPr/>
      </xdr:nvCxnSpPr>
      <xdr:spPr>
        <a:xfrm flipV="1">
          <a:off x="2908300" y="6016549"/>
          <a:ext cx="889000" cy="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166167</xdr:rowOff>
    </xdr:from>
    <xdr:to>
      <xdr:col>20</xdr:col>
      <xdr:colOff>38100</xdr:colOff>
      <xdr:row>35</xdr:row>
      <xdr:rowOff>96317</xdr:rowOff>
    </xdr:to>
    <xdr:sp macro="" textlink="">
      <xdr:nvSpPr>
        <xdr:cNvPr id="63" name="フローチャート: 判断 62"/>
        <xdr:cNvSpPr/>
      </xdr:nvSpPr>
      <xdr:spPr>
        <a:xfrm>
          <a:off x="3746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87444</xdr:rowOff>
    </xdr:from>
    <xdr:ext cx="469744" cy="259045"/>
    <xdr:sp macro="" textlink="">
      <xdr:nvSpPr>
        <xdr:cNvPr id="64" name="テキスト ボックス 63"/>
        <xdr:cNvSpPr txBox="1"/>
      </xdr:nvSpPr>
      <xdr:spPr>
        <a:xfrm>
          <a:off x="3562428" y="608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124613</xdr:rowOff>
    </xdr:from>
    <xdr:to>
      <xdr:col>15</xdr:col>
      <xdr:colOff>50800</xdr:colOff>
      <xdr:row>35</xdr:row>
      <xdr:rowOff>40487</xdr:rowOff>
    </xdr:to>
    <xdr:cxnSp macro="">
      <xdr:nvCxnSpPr>
        <xdr:cNvPr id="65" name="直線コネクタ 64"/>
        <xdr:cNvCxnSpPr/>
      </xdr:nvCxnSpPr>
      <xdr:spPr>
        <a:xfrm>
          <a:off x="2019300" y="5953913"/>
          <a:ext cx="889000" cy="87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157480</xdr:rowOff>
    </xdr:from>
    <xdr:to>
      <xdr:col>15</xdr:col>
      <xdr:colOff>101600</xdr:colOff>
      <xdr:row>35</xdr:row>
      <xdr:rowOff>87630</xdr:rowOff>
    </xdr:to>
    <xdr:sp macro="" textlink="">
      <xdr:nvSpPr>
        <xdr:cNvPr id="66" name="フローチャート: 判断 65"/>
        <xdr:cNvSpPr/>
      </xdr:nvSpPr>
      <xdr:spPr>
        <a:xfrm>
          <a:off x="2857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104157</xdr:rowOff>
    </xdr:from>
    <xdr:ext cx="469744" cy="259045"/>
    <xdr:sp macro="" textlink="">
      <xdr:nvSpPr>
        <xdr:cNvPr id="67" name="テキスト ボックス 66"/>
        <xdr:cNvSpPr txBox="1"/>
      </xdr:nvSpPr>
      <xdr:spPr>
        <a:xfrm>
          <a:off x="2673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124613</xdr:rowOff>
    </xdr:from>
    <xdr:to>
      <xdr:col>10</xdr:col>
      <xdr:colOff>114300</xdr:colOff>
      <xdr:row>35</xdr:row>
      <xdr:rowOff>35001</xdr:rowOff>
    </xdr:to>
    <xdr:cxnSp macro="">
      <xdr:nvCxnSpPr>
        <xdr:cNvPr id="68" name="直線コネクタ 67"/>
        <xdr:cNvCxnSpPr/>
      </xdr:nvCxnSpPr>
      <xdr:spPr>
        <a:xfrm flipV="1">
          <a:off x="1130300" y="5953913"/>
          <a:ext cx="889000" cy="81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18491</xdr:rowOff>
    </xdr:from>
    <xdr:to>
      <xdr:col>10</xdr:col>
      <xdr:colOff>165100</xdr:colOff>
      <xdr:row>34</xdr:row>
      <xdr:rowOff>120091</xdr:rowOff>
    </xdr:to>
    <xdr:sp macro="" textlink="">
      <xdr:nvSpPr>
        <xdr:cNvPr id="69" name="フローチャート: 判断 68"/>
        <xdr:cNvSpPr/>
      </xdr:nvSpPr>
      <xdr:spPr>
        <a:xfrm>
          <a:off x="1968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136618</xdr:rowOff>
    </xdr:from>
    <xdr:ext cx="469744" cy="259045"/>
    <xdr:sp macro="" textlink="">
      <xdr:nvSpPr>
        <xdr:cNvPr id="70" name="テキスト ボックス 69"/>
        <xdr:cNvSpPr txBox="1"/>
      </xdr:nvSpPr>
      <xdr:spPr>
        <a:xfrm>
          <a:off x="1784428" y="562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23520</xdr:rowOff>
    </xdr:from>
    <xdr:to>
      <xdr:col>6</xdr:col>
      <xdr:colOff>38100</xdr:colOff>
      <xdr:row>34</xdr:row>
      <xdr:rowOff>125120</xdr:rowOff>
    </xdr:to>
    <xdr:sp macro="" textlink="">
      <xdr:nvSpPr>
        <xdr:cNvPr id="71" name="フローチャート: 判断 70"/>
        <xdr:cNvSpPr/>
      </xdr:nvSpPr>
      <xdr:spPr>
        <a:xfrm>
          <a:off x="1079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141647</xdr:rowOff>
    </xdr:from>
    <xdr:ext cx="469744" cy="259045"/>
    <xdr:sp macro="" textlink="">
      <xdr:nvSpPr>
        <xdr:cNvPr id="72" name="テキスト ボックス 71"/>
        <xdr:cNvSpPr txBox="1"/>
      </xdr:nvSpPr>
      <xdr:spPr>
        <a:xfrm>
          <a:off x="895428"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113589</xdr:rowOff>
    </xdr:from>
    <xdr:to>
      <xdr:col>24</xdr:col>
      <xdr:colOff>114300</xdr:colOff>
      <xdr:row>35</xdr:row>
      <xdr:rowOff>43739</xdr:rowOff>
    </xdr:to>
    <xdr:sp macro="" textlink="">
      <xdr:nvSpPr>
        <xdr:cNvPr id="78" name="楕円 77"/>
        <xdr:cNvSpPr/>
      </xdr:nvSpPr>
      <xdr:spPr>
        <a:xfrm>
          <a:off x="4584700" y="594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136466</xdr:rowOff>
    </xdr:from>
    <xdr:ext cx="469744" cy="259045"/>
    <xdr:sp macro="" textlink="">
      <xdr:nvSpPr>
        <xdr:cNvPr id="79" name="議会費該当値テキスト"/>
        <xdr:cNvSpPr txBox="1"/>
      </xdr:nvSpPr>
      <xdr:spPr>
        <a:xfrm>
          <a:off x="4686300" y="57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136449</xdr:rowOff>
    </xdr:from>
    <xdr:to>
      <xdr:col>20</xdr:col>
      <xdr:colOff>38100</xdr:colOff>
      <xdr:row>35</xdr:row>
      <xdr:rowOff>66599</xdr:rowOff>
    </xdr:to>
    <xdr:sp macro="" textlink="">
      <xdr:nvSpPr>
        <xdr:cNvPr id="80" name="楕円 79"/>
        <xdr:cNvSpPr/>
      </xdr:nvSpPr>
      <xdr:spPr>
        <a:xfrm>
          <a:off x="3746500" y="5965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83126</xdr:rowOff>
    </xdr:from>
    <xdr:ext cx="469744" cy="259045"/>
    <xdr:sp macro="" textlink="">
      <xdr:nvSpPr>
        <xdr:cNvPr id="81" name="テキスト ボックス 80"/>
        <xdr:cNvSpPr txBox="1"/>
      </xdr:nvSpPr>
      <xdr:spPr>
        <a:xfrm>
          <a:off x="3562428" y="5740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161137</xdr:rowOff>
    </xdr:from>
    <xdr:to>
      <xdr:col>15</xdr:col>
      <xdr:colOff>101600</xdr:colOff>
      <xdr:row>35</xdr:row>
      <xdr:rowOff>91287</xdr:rowOff>
    </xdr:to>
    <xdr:sp macro="" textlink="">
      <xdr:nvSpPr>
        <xdr:cNvPr id="82" name="楕円 81"/>
        <xdr:cNvSpPr/>
      </xdr:nvSpPr>
      <xdr:spPr>
        <a:xfrm>
          <a:off x="2857500" y="599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82414</xdr:rowOff>
    </xdr:from>
    <xdr:ext cx="469744" cy="259045"/>
    <xdr:sp macro="" textlink="">
      <xdr:nvSpPr>
        <xdr:cNvPr id="83" name="テキスト ボックス 82"/>
        <xdr:cNvSpPr txBox="1"/>
      </xdr:nvSpPr>
      <xdr:spPr>
        <a:xfrm>
          <a:off x="2673428" y="608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73813</xdr:rowOff>
    </xdr:from>
    <xdr:to>
      <xdr:col>10</xdr:col>
      <xdr:colOff>165100</xdr:colOff>
      <xdr:row>35</xdr:row>
      <xdr:rowOff>3963</xdr:rowOff>
    </xdr:to>
    <xdr:sp macro="" textlink="">
      <xdr:nvSpPr>
        <xdr:cNvPr id="84" name="楕円 83"/>
        <xdr:cNvSpPr/>
      </xdr:nvSpPr>
      <xdr:spPr>
        <a:xfrm>
          <a:off x="1968500" y="590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166540</xdr:rowOff>
    </xdr:from>
    <xdr:ext cx="469744" cy="259045"/>
    <xdr:sp macro="" textlink="">
      <xdr:nvSpPr>
        <xdr:cNvPr id="85" name="テキスト ボックス 84"/>
        <xdr:cNvSpPr txBox="1"/>
      </xdr:nvSpPr>
      <xdr:spPr>
        <a:xfrm>
          <a:off x="1784428" y="5995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155651</xdr:rowOff>
    </xdr:from>
    <xdr:to>
      <xdr:col>6</xdr:col>
      <xdr:colOff>38100</xdr:colOff>
      <xdr:row>35</xdr:row>
      <xdr:rowOff>85801</xdr:rowOff>
    </xdr:to>
    <xdr:sp macro="" textlink="">
      <xdr:nvSpPr>
        <xdr:cNvPr id="86" name="楕円 85"/>
        <xdr:cNvSpPr/>
      </xdr:nvSpPr>
      <xdr:spPr>
        <a:xfrm>
          <a:off x="1079500" y="598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76928</xdr:rowOff>
    </xdr:from>
    <xdr:ext cx="469744" cy="259045"/>
    <xdr:sp macro="" textlink="">
      <xdr:nvSpPr>
        <xdr:cNvPr id="87" name="テキスト ボックス 86"/>
        <xdr:cNvSpPr txBox="1"/>
      </xdr:nvSpPr>
      <xdr:spPr>
        <a:xfrm>
          <a:off x="895428" y="6077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138200</xdr:rowOff>
    </xdr:from>
    <xdr:to>
      <xdr:col>24</xdr:col>
      <xdr:colOff>62865</xdr:colOff>
      <xdr:row>58</xdr:row>
      <xdr:rowOff>13211</xdr:rowOff>
    </xdr:to>
    <xdr:cxnSp macro="">
      <xdr:nvCxnSpPr>
        <xdr:cNvPr id="109" name="直線コネクタ 108"/>
        <xdr:cNvCxnSpPr/>
      </xdr:nvCxnSpPr>
      <xdr:spPr>
        <a:xfrm flipV="1">
          <a:off x="4633595" y="9567950"/>
          <a:ext cx="1270" cy="389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17038</xdr:rowOff>
    </xdr:from>
    <xdr:ext cx="534377" cy="259045"/>
    <xdr:sp macro="" textlink="">
      <xdr:nvSpPr>
        <xdr:cNvPr id="110" name="総務費最小値テキスト"/>
        <xdr:cNvSpPr txBox="1"/>
      </xdr:nvSpPr>
      <xdr:spPr>
        <a:xfrm>
          <a:off x="4686300" y="996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13211</xdr:rowOff>
    </xdr:from>
    <xdr:to>
      <xdr:col>24</xdr:col>
      <xdr:colOff>152400</xdr:colOff>
      <xdr:row>58</xdr:row>
      <xdr:rowOff>13211</xdr:rowOff>
    </xdr:to>
    <xdr:cxnSp macro="">
      <xdr:nvCxnSpPr>
        <xdr:cNvPr id="111" name="直線コネクタ 110"/>
        <xdr:cNvCxnSpPr/>
      </xdr:nvCxnSpPr>
      <xdr:spPr>
        <a:xfrm>
          <a:off x="4546600" y="9957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84877</xdr:rowOff>
    </xdr:from>
    <xdr:ext cx="599010" cy="259045"/>
    <xdr:sp macro="" textlink="">
      <xdr:nvSpPr>
        <xdr:cNvPr id="112" name="総務費最大値テキスト"/>
        <xdr:cNvSpPr txBox="1"/>
      </xdr:nvSpPr>
      <xdr:spPr>
        <a:xfrm>
          <a:off x="4686300" y="9343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112,828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55</xdr:row>
      <xdr:rowOff>138200</xdr:rowOff>
    </xdr:from>
    <xdr:to>
      <xdr:col>24</xdr:col>
      <xdr:colOff>152400</xdr:colOff>
      <xdr:row>55</xdr:row>
      <xdr:rowOff>138200</xdr:rowOff>
    </xdr:to>
    <xdr:cxnSp macro="">
      <xdr:nvCxnSpPr>
        <xdr:cNvPr id="113" name="直線コネクタ 112"/>
        <xdr:cNvCxnSpPr/>
      </xdr:nvCxnSpPr>
      <xdr:spPr>
        <a:xfrm>
          <a:off x="4546600" y="9567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1205</xdr:rowOff>
    </xdr:from>
    <xdr:to>
      <xdr:col>24</xdr:col>
      <xdr:colOff>63500</xdr:colOff>
      <xdr:row>56</xdr:row>
      <xdr:rowOff>29158</xdr:rowOff>
    </xdr:to>
    <xdr:cxnSp macro="">
      <xdr:nvCxnSpPr>
        <xdr:cNvPr id="114" name="直線コネクタ 113"/>
        <xdr:cNvCxnSpPr/>
      </xdr:nvCxnSpPr>
      <xdr:spPr>
        <a:xfrm flipV="1">
          <a:off x="3797300" y="9602405"/>
          <a:ext cx="838200" cy="27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25109</xdr:rowOff>
    </xdr:from>
    <xdr:ext cx="534377" cy="259045"/>
    <xdr:sp macro="" textlink="">
      <xdr:nvSpPr>
        <xdr:cNvPr id="115" name="総務費平均値テキスト"/>
        <xdr:cNvSpPr txBox="1"/>
      </xdr:nvSpPr>
      <xdr:spPr>
        <a:xfrm>
          <a:off x="4686300" y="97977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46682</xdr:rowOff>
    </xdr:from>
    <xdr:to>
      <xdr:col>24</xdr:col>
      <xdr:colOff>114300</xdr:colOff>
      <xdr:row>57</xdr:row>
      <xdr:rowOff>148282</xdr:rowOff>
    </xdr:to>
    <xdr:sp macro="" textlink="">
      <xdr:nvSpPr>
        <xdr:cNvPr id="116" name="フローチャート: 判断 115"/>
        <xdr:cNvSpPr/>
      </xdr:nvSpPr>
      <xdr:spPr>
        <a:xfrm>
          <a:off x="4584700" y="981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21079</xdr:rowOff>
    </xdr:from>
    <xdr:to>
      <xdr:col>19</xdr:col>
      <xdr:colOff>177800</xdr:colOff>
      <xdr:row>56</xdr:row>
      <xdr:rowOff>29158</xdr:rowOff>
    </xdr:to>
    <xdr:cxnSp macro="">
      <xdr:nvCxnSpPr>
        <xdr:cNvPr id="117" name="直線コネクタ 116"/>
        <xdr:cNvCxnSpPr/>
      </xdr:nvCxnSpPr>
      <xdr:spPr>
        <a:xfrm>
          <a:off x="2908300" y="9622279"/>
          <a:ext cx="889000" cy="8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37817</xdr:rowOff>
    </xdr:from>
    <xdr:to>
      <xdr:col>20</xdr:col>
      <xdr:colOff>38100</xdr:colOff>
      <xdr:row>57</xdr:row>
      <xdr:rowOff>139417</xdr:rowOff>
    </xdr:to>
    <xdr:sp macro="" textlink="">
      <xdr:nvSpPr>
        <xdr:cNvPr id="118" name="フローチャート: 判断 117"/>
        <xdr:cNvSpPr/>
      </xdr:nvSpPr>
      <xdr:spPr>
        <a:xfrm>
          <a:off x="3746500" y="981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130544</xdr:rowOff>
    </xdr:from>
    <xdr:ext cx="534377" cy="259045"/>
    <xdr:sp macro="" textlink="">
      <xdr:nvSpPr>
        <xdr:cNvPr id="119" name="テキスト ボックス 118"/>
        <xdr:cNvSpPr txBox="1"/>
      </xdr:nvSpPr>
      <xdr:spPr>
        <a:xfrm>
          <a:off x="3530111" y="990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74974</xdr:rowOff>
    </xdr:from>
    <xdr:to>
      <xdr:col>15</xdr:col>
      <xdr:colOff>50800</xdr:colOff>
      <xdr:row>56</xdr:row>
      <xdr:rowOff>21079</xdr:rowOff>
    </xdr:to>
    <xdr:cxnSp macro="">
      <xdr:nvCxnSpPr>
        <xdr:cNvPr id="120" name="直線コネクタ 119"/>
        <xdr:cNvCxnSpPr/>
      </xdr:nvCxnSpPr>
      <xdr:spPr>
        <a:xfrm>
          <a:off x="2019300" y="9333274"/>
          <a:ext cx="889000" cy="289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42480</xdr:rowOff>
    </xdr:from>
    <xdr:to>
      <xdr:col>15</xdr:col>
      <xdr:colOff>101600</xdr:colOff>
      <xdr:row>57</xdr:row>
      <xdr:rowOff>144080</xdr:rowOff>
    </xdr:to>
    <xdr:sp macro="" textlink="">
      <xdr:nvSpPr>
        <xdr:cNvPr id="121" name="フローチャート: 判断 120"/>
        <xdr:cNvSpPr/>
      </xdr:nvSpPr>
      <xdr:spPr>
        <a:xfrm>
          <a:off x="2857500" y="981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135207</xdr:rowOff>
    </xdr:from>
    <xdr:ext cx="534377" cy="259045"/>
    <xdr:sp macro="" textlink="">
      <xdr:nvSpPr>
        <xdr:cNvPr id="122" name="テキスト ボックス 121"/>
        <xdr:cNvSpPr txBox="1"/>
      </xdr:nvSpPr>
      <xdr:spPr>
        <a:xfrm>
          <a:off x="2641111" y="9907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135000</xdr:rowOff>
    </xdr:from>
    <xdr:to>
      <xdr:col>10</xdr:col>
      <xdr:colOff>114300</xdr:colOff>
      <xdr:row>54</xdr:row>
      <xdr:rowOff>74974</xdr:rowOff>
    </xdr:to>
    <xdr:cxnSp macro="">
      <xdr:nvCxnSpPr>
        <xdr:cNvPr id="123" name="直線コネクタ 122"/>
        <xdr:cNvCxnSpPr/>
      </xdr:nvCxnSpPr>
      <xdr:spPr>
        <a:xfrm>
          <a:off x="1130300" y="8707500"/>
          <a:ext cx="889000" cy="62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19794</xdr:rowOff>
    </xdr:from>
    <xdr:to>
      <xdr:col>10</xdr:col>
      <xdr:colOff>165100</xdr:colOff>
      <xdr:row>57</xdr:row>
      <xdr:rowOff>121394</xdr:rowOff>
    </xdr:to>
    <xdr:sp macro="" textlink="">
      <xdr:nvSpPr>
        <xdr:cNvPr id="124" name="フローチャート: 判断 123"/>
        <xdr:cNvSpPr/>
      </xdr:nvSpPr>
      <xdr:spPr>
        <a:xfrm>
          <a:off x="1968500" y="979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112521</xdr:rowOff>
    </xdr:from>
    <xdr:ext cx="534377" cy="259045"/>
    <xdr:sp macro="" textlink="">
      <xdr:nvSpPr>
        <xdr:cNvPr id="125" name="テキスト ボックス 124"/>
        <xdr:cNvSpPr txBox="1"/>
      </xdr:nvSpPr>
      <xdr:spPr>
        <a:xfrm>
          <a:off x="1752111" y="988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158815</xdr:rowOff>
    </xdr:from>
    <xdr:to>
      <xdr:col>6</xdr:col>
      <xdr:colOff>38100</xdr:colOff>
      <xdr:row>57</xdr:row>
      <xdr:rowOff>88965</xdr:rowOff>
    </xdr:to>
    <xdr:sp macro="" textlink="">
      <xdr:nvSpPr>
        <xdr:cNvPr id="126" name="フローチャート: 判断 125"/>
        <xdr:cNvSpPr/>
      </xdr:nvSpPr>
      <xdr:spPr>
        <a:xfrm>
          <a:off x="1079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80092</xdr:rowOff>
    </xdr:from>
    <xdr:ext cx="534377" cy="259045"/>
    <xdr:sp macro="" textlink="">
      <xdr:nvSpPr>
        <xdr:cNvPr id="127" name="テキスト ボックス 126"/>
        <xdr:cNvSpPr txBox="1"/>
      </xdr:nvSpPr>
      <xdr:spPr>
        <a:xfrm>
          <a:off x="863111" y="985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121855</xdr:rowOff>
    </xdr:from>
    <xdr:to>
      <xdr:col>24</xdr:col>
      <xdr:colOff>114300</xdr:colOff>
      <xdr:row>56</xdr:row>
      <xdr:rowOff>52005</xdr:rowOff>
    </xdr:to>
    <xdr:sp macro="" textlink="">
      <xdr:nvSpPr>
        <xdr:cNvPr id="133" name="楕円 132"/>
        <xdr:cNvSpPr/>
      </xdr:nvSpPr>
      <xdr:spPr>
        <a:xfrm>
          <a:off x="4584700" y="955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40427</xdr:rowOff>
    </xdr:from>
    <xdr:ext cx="599010" cy="259045"/>
    <xdr:sp macro="" textlink="">
      <xdr:nvSpPr>
        <xdr:cNvPr id="134" name="総務費該当値テキスト"/>
        <xdr:cNvSpPr txBox="1"/>
      </xdr:nvSpPr>
      <xdr:spPr>
        <a:xfrm>
          <a:off x="4686300" y="9470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149808</xdr:rowOff>
    </xdr:from>
    <xdr:to>
      <xdr:col>20</xdr:col>
      <xdr:colOff>38100</xdr:colOff>
      <xdr:row>56</xdr:row>
      <xdr:rowOff>79958</xdr:rowOff>
    </xdr:to>
    <xdr:sp macro="" textlink="">
      <xdr:nvSpPr>
        <xdr:cNvPr id="135" name="楕円 134"/>
        <xdr:cNvSpPr/>
      </xdr:nvSpPr>
      <xdr:spPr>
        <a:xfrm>
          <a:off x="3746500" y="957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96485</xdr:rowOff>
    </xdr:from>
    <xdr:ext cx="534377" cy="259045"/>
    <xdr:sp macro="" textlink="">
      <xdr:nvSpPr>
        <xdr:cNvPr id="136" name="テキスト ボックス 135"/>
        <xdr:cNvSpPr txBox="1"/>
      </xdr:nvSpPr>
      <xdr:spPr>
        <a:xfrm>
          <a:off x="3530111" y="935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141729</xdr:rowOff>
    </xdr:from>
    <xdr:to>
      <xdr:col>15</xdr:col>
      <xdr:colOff>101600</xdr:colOff>
      <xdr:row>56</xdr:row>
      <xdr:rowOff>71879</xdr:rowOff>
    </xdr:to>
    <xdr:sp macro="" textlink="">
      <xdr:nvSpPr>
        <xdr:cNvPr id="137" name="楕円 136"/>
        <xdr:cNvSpPr/>
      </xdr:nvSpPr>
      <xdr:spPr>
        <a:xfrm>
          <a:off x="2857500" y="957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88406</xdr:rowOff>
    </xdr:from>
    <xdr:ext cx="599010" cy="259045"/>
    <xdr:sp macro="" textlink="">
      <xdr:nvSpPr>
        <xdr:cNvPr id="138" name="テキスト ボックス 137"/>
        <xdr:cNvSpPr txBox="1"/>
      </xdr:nvSpPr>
      <xdr:spPr>
        <a:xfrm>
          <a:off x="2608795" y="9346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24174</xdr:rowOff>
    </xdr:from>
    <xdr:to>
      <xdr:col>10</xdr:col>
      <xdr:colOff>165100</xdr:colOff>
      <xdr:row>54</xdr:row>
      <xdr:rowOff>125774</xdr:rowOff>
    </xdr:to>
    <xdr:sp macro="" textlink="">
      <xdr:nvSpPr>
        <xdr:cNvPr id="139" name="楕円 138"/>
        <xdr:cNvSpPr/>
      </xdr:nvSpPr>
      <xdr:spPr>
        <a:xfrm>
          <a:off x="1968500" y="928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142301</xdr:rowOff>
    </xdr:from>
    <xdr:ext cx="599010" cy="259045"/>
    <xdr:sp macro="" textlink="">
      <xdr:nvSpPr>
        <xdr:cNvPr id="140" name="テキスト ボックス 139"/>
        <xdr:cNvSpPr txBox="1"/>
      </xdr:nvSpPr>
      <xdr:spPr>
        <a:xfrm>
          <a:off x="1719795" y="9057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50</xdr:row>
      <xdr:rowOff>84200</xdr:rowOff>
    </xdr:from>
    <xdr:to>
      <xdr:col>6</xdr:col>
      <xdr:colOff>38100</xdr:colOff>
      <xdr:row>51</xdr:row>
      <xdr:rowOff>14350</xdr:rowOff>
    </xdr:to>
    <xdr:sp macro="" textlink="">
      <xdr:nvSpPr>
        <xdr:cNvPr id="141" name="楕円 140"/>
        <xdr:cNvSpPr/>
      </xdr:nvSpPr>
      <xdr:spPr>
        <a:xfrm>
          <a:off x="1079500" y="865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49</xdr:row>
      <xdr:rowOff>30877</xdr:rowOff>
    </xdr:from>
    <xdr:ext cx="599010" cy="259045"/>
    <xdr:sp macro="" textlink="">
      <xdr:nvSpPr>
        <xdr:cNvPr id="142" name="テキスト ボックス 141"/>
        <xdr:cNvSpPr txBox="1"/>
      </xdr:nvSpPr>
      <xdr:spPr>
        <a:xfrm>
          <a:off x="830795" y="8431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4" name="直線コネクタ 153"/>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5" name="テキスト ボックス 154"/>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5" name="テキスト ボックス 164"/>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96157</xdr:rowOff>
    </xdr:from>
    <xdr:to>
      <xdr:col>24</xdr:col>
      <xdr:colOff>62865</xdr:colOff>
      <xdr:row>79</xdr:row>
      <xdr:rowOff>2942</xdr:rowOff>
    </xdr:to>
    <xdr:cxnSp macro="">
      <xdr:nvCxnSpPr>
        <xdr:cNvPr id="169" name="直線コネクタ 168"/>
        <xdr:cNvCxnSpPr/>
      </xdr:nvCxnSpPr>
      <xdr:spPr>
        <a:xfrm flipV="1">
          <a:off x="4633595" y="12097657"/>
          <a:ext cx="1270" cy="1449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6769</xdr:rowOff>
    </xdr:from>
    <xdr:ext cx="534377" cy="259045"/>
    <xdr:sp macro="" textlink="">
      <xdr:nvSpPr>
        <xdr:cNvPr id="170" name="民生費最小値テキスト"/>
        <xdr:cNvSpPr txBox="1"/>
      </xdr:nvSpPr>
      <xdr:spPr>
        <a:xfrm>
          <a:off x="4686300" y="1355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2942</xdr:rowOff>
    </xdr:from>
    <xdr:to>
      <xdr:col>24</xdr:col>
      <xdr:colOff>152400</xdr:colOff>
      <xdr:row>79</xdr:row>
      <xdr:rowOff>2942</xdr:rowOff>
    </xdr:to>
    <xdr:cxnSp macro="">
      <xdr:nvCxnSpPr>
        <xdr:cNvPr id="171" name="直線コネクタ 170"/>
        <xdr:cNvCxnSpPr/>
      </xdr:nvCxnSpPr>
      <xdr:spPr>
        <a:xfrm>
          <a:off x="4546600" y="1354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42834</xdr:rowOff>
    </xdr:from>
    <xdr:ext cx="599010" cy="259045"/>
    <xdr:sp macro="" textlink="">
      <xdr:nvSpPr>
        <xdr:cNvPr id="172" name="民生費最大値テキスト"/>
        <xdr:cNvSpPr txBox="1"/>
      </xdr:nvSpPr>
      <xdr:spPr>
        <a:xfrm>
          <a:off x="4686300" y="11872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232,000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96157</xdr:rowOff>
    </xdr:from>
    <xdr:to>
      <xdr:col>24</xdr:col>
      <xdr:colOff>152400</xdr:colOff>
      <xdr:row>70</xdr:row>
      <xdr:rowOff>96157</xdr:rowOff>
    </xdr:to>
    <xdr:cxnSp macro="">
      <xdr:nvCxnSpPr>
        <xdr:cNvPr id="173" name="直線コネクタ 172"/>
        <xdr:cNvCxnSpPr/>
      </xdr:nvCxnSpPr>
      <xdr:spPr>
        <a:xfrm>
          <a:off x="4546600" y="1209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35458</xdr:rowOff>
    </xdr:from>
    <xdr:to>
      <xdr:col>24</xdr:col>
      <xdr:colOff>63500</xdr:colOff>
      <xdr:row>76</xdr:row>
      <xdr:rowOff>59941</xdr:rowOff>
    </xdr:to>
    <xdr:cxnSp macro="">
      <xdr:nvCxnSpPr>
        <xdr:cNvPr id="174" name="直線コネクタ 173"/>
        <xdr:cNvCxnSpPr/>
      </xdr:nvCxnSpPr>
      <xdr:spPr>
        <a:xfrm flipV="1">
          <a:off x="3797300" y="13065658"/>
          <a:ext cx="838200" cy="2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133135</xdr:rowOff>
    </xdr:from>
    <xdr:ext cx="599010" cy="259045"/>
    <xdr:sp macro="" textlink="">
      <xdr:nvSpPr>
        <xdr:cNvPr id="175" name="民生費平均値テキスト"/>
        <xdr:cNvSpPr txBox="1"/>
      </xdr:nvSpPr>
      <xdr:spPr>
        <a:xfrm>
          <a:off x="4686300" y="128204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110258</xdr:rowOff>
    </xdr:from>
    <xdr:to>
      <xdr:col>24</xdr:col>
      <xdr:colOff>114300</xdr:colOff>
      <xdr:row>76</xdr:row>
      <xdr:rowOff>40407</xdr:rowOff>
    </xdr:to>
    <xdr:sp macro="" textlink="">
      <xdr:nvSpPr>
        <xdr:cNvPr id="176" name="フローチャート: 判断 175"/>
        <xdr:cNvSpPr/>
      </xdr:nvSpPr>
      <xdr:spPr>
        <a:xfrm>
          <a:off x="45847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59941</xdr:rowOff>
    </xdr:from>
    <xdr:to>
      <xdr:col>19</xdr:col>
      <xdr:colOff>177800</xdr:colOff>
      <xdr:row>76</xdr:row>
      <xdr:rowOff>67311</xdr:rowOff>
    </xdr:to>
    <xdr:cxnSp macro="">
      <xdr:nvCxnSpPr>
        <xdr:cNvPr id="177" name="直線コネクタ 176"/>
        <xdr:cNvCxnSpPr/>
      </xdr:nvCxnSpPr>
      <xdr:spPr>
        <a:xfrm flipV="1">
          <a:off x="2908300" y="13090141"/>
          <a:ext cx="889000" cy="7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114840</xdr:rowOff>
    </xdr:from>
    <xdr:to>
      <xdr:col>20</xdr:col>
      <xdr:colOff>38100</xdr:colOff>
      <xdr:row>76</xdr:row>
      <xdr:rowOff>44990</xdr:rowOff>
    </xdr:to>
    <xdr:sp macro="" textlink="">
      <xdr:nvSpPr>
        <xdr:cNvPr id="178" name="フローチャート: 判断 177"/>
        <xdr:cNvSpPr/>
      </xdr:nvSpPr>
      <xdr:spPr>
        <a:xfrm>
          <a:off x="3746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61517</xdr:rowOff>
    </xdr:from>
    <xdr:ext cx="599010" cy="259045"/>
    <xdr:sp macro="" textlink="">
      <xdr:nvSpPr>
        <xdr:cNvPr id="179" name="テキスト ボックス 178"/>
        <xdr:cNvSpPr txBox="1"/>
      </xdr:nvSpPr>
      <xdr:spPr>
        <a:xfrm>
          <a:off x="3497795" y="12748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8615</xdr:rowOff>
    </xdr:from>
    <xdr:to>
      <xdr:col>15</xdr:col>
      <xdr:colOff>50800</xdr:colOff>
      <xdr:row>76</xdr:row>
      <xdr:rowOff>67311</xdr:rowOff>
    </xdr:to>
    <xdr:cxnSp macro="">
      <xdr:nvCxnSpPr>
        <xdr:cNvPr id="180" name="直線コネクタ 179"/>
        <xdr:cNvCxnSpPr/>
      </xdr:nvCxnSpPr>
      <xdr:spPr>
        <a:xfrm>
          <a:off x="2019300" y="13038815"/>
          <a:ext cx="889000" cy="58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149163</xdr:rowOff>
    </xdr:from>
    <xdr:to>
      <xdr:col>15</xdr:col>
      <xdr:colOff>101600</xdr:colOff>
      <xdr:row>76</xdr:row>
      <xdr:rowOff>79313</xdr:rowOff>
    </xdr:to>
    <xdr:sp macro="" textlink="">
      <xdr:nvSpPr>
        <xdr:cNvPr id="181" name="フローチャート: 判断 180"/>
        <xdr:cNvSpPr/>
      </xdr:nvSpPr>
      <xdr:spPr>
        <a:xfrm>
          <a:off x="2857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95840</xdr:rowOff>
    </xdr:from>
    <xdr:ext cx="599010" cy="259045"/>
    <xdr:sp macro="" textlink="">
      <xdr:nvSpPr>
        <xdr:cNvPr id="182" name="テキスト ボックス 181"/>
        <xdr:cNvSpPr txBox="1"/>
      </xdr:nvSpPr>
      <xdr:spPr>
        <a:xfrm>
          <a:off x="2608795" y="12783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8615</xdr:rowOff>
    </xdr:from>
    <xdr:to>
      <xdr:col>10</xdr:col>
      <xdr:colOff>114300</xdr:colOff>
      <xdr:row>76</xdr:row>
      <xdr:rowOff>92238</xdr:rowOff>
    </xdr:to>
    <xdr:cxnSp macro="">
      <xdr:nvCxnSpPr>
        <xdr:cNvPr id="183" name="直線コネクタ 182"/>
        <xdr:cNvCxnSpPr/>
      </xdr:nvCxnSpPr>
      <xdr:spPr>
        <a:xfrm flipV="1">
          <a:off x="1130300" y="13038815"/>
          <a:ext cx="889000" cy="8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6429</xdr:rowOff>
    </xdr:from>
    <xdr:to>
      <xdr:col>10</xdr:col>
      <xdr:colOff>165100</xdr:colOff>
      <xdr:row>76</xdr:row>
      <xdr:rowOff>108029</xdr:rowOff>
    </xdr:to>
    <xdr:sp macro="" textlink="">
      <xdr:nvSpPr>
        <xdr:cNvPr id="184" name="フローチャート: 判断 183"/>
        <xdr:cNvSpPr/>
      </xdr:nvSpPr>
      <xdr:spPr>
        <a:xfrm>
          <a:off x="1968500" y="130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99156</xdr:rowOff>
    </xdr:from>
    <xdr:ext cx="599010" cy="259045"/>
    <xdr:sp macro="" textlink="">
      <xdr:nvSpPr>
        <xdr:cNvPr id="185" name="テキスト ボックス 184"/>
        <xdr:cNvSpPr txBox="1"/>
      </xdr:nvSpPr>
      <xdr:spPr>
        <a:xfrm>
          <a:off x="1719795" y="13129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143633</xdr:rowOff>
    </xdr:from>
    <xdr:to>
      <xdr:col>6</xdr:col>
      <xdr:colOff>38100</xdr:colOff>
      <xdr:row>76</xdr:row>
      <xdr:rowOff>73783</xdr:rowOff>
    </xdr:to>
    <xdr:sp macro="" textlink="">
      <xdr:nvSpPr>
        <xdr:cNvPr id="186" name="フローチャート: 判断 185"/>
        <xdr:cNvSpPr/>
      </xdr:nvSpPr>
      <xdr:spPr>
        <a:xfrm>
          <a:off x="1079500" y="13002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90310</xdr:rowOff>
    </xdr:from>
    <xdr:ext cx="599010" cy="259045"/>
    <xdr:sp macro="" textlink="">
      <xdr:nvSpPr>
        <xdr:cNvPr id="187" name="テキスト ボックス 186"/>
        <xdr:cNvSpPr txBox="1"/>
      </xdr:nvSpPr>
      <xdr:spPr>
        <a:xfrm>
          <a:off x="830795" y="12777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156108</xdr:rowOff>
    </xdr:from>
    <xdr:to>
      <xdr:col>24</xdr:col>
      <xdr:colOff>114300</xdr:colOff>
      <xdr:row>76</xdr:row>
      <xdr:rowOff>86258</xdr:rowOff>
    </xdr:to>
    <xdr:sp macro="" textlink="">
      <xdr:nvSpPr>
        <xdr:cNvPr id="193" name="楕円 192"/>
        <xdr:cNvSpPr/>
      </xdr:nvSpPr>
      <xdr:spPr>
        <a:xfrm>
          <a:off x="4584700" y="1301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134535</xdr:rowOff>
    </xdr:from>
    <xdr:ext cx="599010" cy="259045"/>
    <xdr:sp macro="" textlink="">
      <xdr:nvSpPr>
        <xdr:cNvPr id="194" name="民生費該当値テキスト"/>
        <xdr:cNvSpPr txBox="1"/>
      </xdr:nvSpPr>
      <xdr:spPr>
        <a:xfrm>
          <a:off x="4686300" y="12993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9141</xdr:rowOff>
    </xdr:from>
    <xdr:to>
      <xdr:col>20</xdr:col>
      <xdr:colOff>38100</xdr:colOff>
      <xdr:row>76</xdr:row>
      <xdr:rowOff>110741</xdr:rowOff>
    </xdr:to>
    <xdr:sp macro="" textlink="">
      <xdr:nvSpPr>
        <xdr:cNvPr id="195" name="楕円 194"/>
        <xdr:cNvSpPr/>
      </xdr:nvSpPr>
      <xdr:spPr>
        <a:xfrm>
          <a:off x="3746500" y="1303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101868</xdr:rowOff>
    </xdr:from>
    <xdr:ext cx="599010" cy="259045"/>
    <xdr:sp macro="" textlink="">
      <xdr:nvSpPr>
        <xdr:cNvPr id="196" name="テキスト ボックス 195"/>
        <xdr:cNvSpPr txBox="1"/>
      </xdr:nvSpPr>
      <xdr:spPr>
        <a:xfrm>
          <a:off x="3497795" y="13132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16511</xdr:rowOff>
    </xdr:from>
    <xdr:to>
      <xdr:col>15</xdr:col>
      <xdr:colOff>101600</xdr:colOff>
      <xdr:row>76</xdr:row>
      <xdr:rowOff>118111</xdr:rowOff>
    </xdr:to>
    <xdr:sp macro="" textlink="">
      <xdr:nvSpPr>
        <xdr:cNvPr id="197" name="楕円 196"/>
        <xdr:cNvSpPr/>
      </xdr:nvSpPr>
      <xdr:spPr>
        <a:xfrm>
          <a:off x="2857500" y="1304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109238</xdr:rowOff>
    </xdr:from>
    <xdr:ext cx="599010" cy="259045"/>
    <xdr:sp macro="" textlink="">
      <xdr:nvSpPr>
        <xdr:cNvPr id="198" name="テキスト ボックス 197"/>
        <xdr:cNvSpPr txBox="1"/>
      </xdr:nvSpPr>
      <xdr:spPr>
        <a:xfrm>
          <a:off x="2608795" y="13139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129264</xdr:rowOff>
    </xdr:from>
    <xdr:to>
      <xdr:col>10</xdr:col>
      <xdr:colOff>165100</xdr:colOff>
      <xdr:row>76</xdr:row>
      <xdr:rowOff>59413</xdr:rowOff>
    </xdr:to>
    <xdr:sp macro="" textlink="">
      <xdr:nvSpPr>
        <xdr:cNvPr id="199" name="楕円 198"/>
        <xdr:cNvSpPr/>
      </xdr:nvSpPr>
      <xdr:spPr>
        <a:xfrm>
          <a:off x="1968500" y="1298801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75941</xdr:rowOff>
    </xdr:from>
    <xdr:ext cx="599010" cy="259045"/>
    <xdr:sp macro="" textlink="">
      <xdr:nvSpPr>
        <xdr:cNvPr id="200" name="テキスト ボックス 199"/>
        <xdr:cNvSpPr txBox="1"/>
      </xdr:nvSpPr>
      <xdr:spPr>
        <a:xfrm>
          <a:off x="1719795" y="12763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41438</xdr:rowOff>
    </xdr:from>
    <xdr:to>
      <xdr:col>6</xdr:col>
      <xdr:colOff>38100</xdr:colOff>
      <xdr:row>76</xdr:row>
      <xdr:rowOff>143038</xdr:rowOff>
    </xdr:to>
    <xdr:sp macro="" textlink="">
      <xdr:nvSpPr>
        <xdr:cNvPr id="201" name="楕円 200"/>
        <xdr:cNvSpPr/>
      </xdr:nvSpPr>
      <xdr:spPr>
        <a:xfrm>
          <a:off x="1079500" y="1307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134165</xdr:rowOff>
    </xdr:from>
    <xdr:ext cx="599010" cy="259045"/>
    <xdr:sp macro="" textlink="">
      <xdr:nvSpPr>
        <xdr:cNvPr id="202" name="テキスト ボックス 201"/>
        <xdr:cNvSpPr txBox="1"/>
      </xdr:nvSpPr>
      <xdr:spPr>
        <a:xfrm>
          <a:off x="830795" y="13164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1" name="テキスト ボックス 220"/>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166545</xdr:rowOff>
    </xdr:from>
    <xdr:to>
      <xdr:col>24</xdr:col>
      <xdr:colOff>62865</xdr:colOff>
      <xdr:row>99</xdr:row>
      <xdr:rowOff>125575</xdr:rowOff>
    </xdr:to>
    <xdr:cxnSp macro="">
      <xdr:nvCxnSpPr>
        <xdr:cNvPr id="229" name="直線コネクタ 228"/>
        <xdr:cNvCxnSpPr/>
      </xdr:nvCxnSpPr>
      <xdr:spPr>
        <a:xfrm flipV="1">
          <a:off x="4633595" y="15597045"/>
          <a:ext cx="1270" cy="15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129402</xdr:rowOff>
    </xdr:from>
    <xdr:ext cx="534377" cy="259045"/>
    <xdr:sp macro="" textlink="">
      <xdr:nvSpPr>
        <xdr:cNvPr id="230" name="衛生費最小値テキスト"/>
        <xdr:cNvSpPr txBox="1"/>
      </xdr:nvSpPr>
      <xdr:spPr>
        <a:xfrm>
          <a:off x="4686300" y="1710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125575</xdr:rowOff>
    </xdr:from>
    <xdr:to>
      <xdr:col>24</xdr:col>
      <xdr:colOff>152400</xdr:colOff>
      <xdr:row>99</xdr:row>
      <xdr:rowOff>125575</xdr:rowOff>
    </xdr:to>
    <xdr:cxnSp macro="">
      <xdr:nvCxnSpPr>
        <xdr:cNvPr id="231" name="直線コネクタ 230"/>
        <xdr:cNvCxnSpPr/>
      </xdr:nvCxnSpPr>
      <xdr:spPr>
        <a:xfrm>
          <a:off x="4546600" y="1709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113222</xdr:rowOff>
    </xdr:from>
    <xdr:ext cx="599010" cy="259045"/>
    <xdr:sp macro="" textlink="">
      <xdr:nvSpPr>
        <xdr:cNvPr id="232" name="衛生費最大値テキスト"/>
        <xdr:cNvSpPr txBox="1"/>
      </xdr:nvSpPr>
      <xdr:spPr>
        <a:xfrm>
          <a:off x="4686300" y="15372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110,356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166545</xdr:rowOff>
    </xdr:from>
    <xdr:to>
      <xdr:col>24</xdr:col>
      <xdr:colOff>152400</xdr:colOff>
      <xdr:row>90</xdr:row>
      <xdr:rowOff>166545</xdr:rowOff>
    </xdr:to>
    <xdr:cxnSp macro="">
      <xdr:nvCxnSpPr>
        <xdr:cNvPr id="233" name="直線コネクタ 232"/>
        <xdr:cNvCxnSpPr/>
      </xdr:nvCxnSpPr>
      <xdr:spPr>
        <a:xfrm>
          <a:off x="4546600" y="1559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100757</xdr:rowOff>
    </xdr:from>
    <xdr:to>
      <xdr:col>24</xdr:col>
      <xdr:colOff>63500</xdr:colOff>
      <xdr:row>99</xdr:row>
      <xdr:rowOff>116367</xdr:rowOff>
    </xdr:to>
    <xdr:cxnSp macro="">
      <xdr:nvCxnSpPr>
        <xdr:cNvPr id="234" name="直線コネクタ 233"/>
        <xdr:cNvCxnSpPr/>
      </xdr:nvCxnSpPr>
      <xdr:spPr>
        <a:xfrm>
          <a:off x="3797300" y="17074307"/>
          <a:ext cx="838200" cy="15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57469</xdr:rowOff>
    </xdr:from>
    <xdr:ext cx="534377" cy="259045"/>
    <xdr:sp macro="" textlink="">
      <xdr:nvSpPr>
        <xdr:cNvPr id="235" name="衛生費平均値テキスト"/>
        <xdr:cNvSpPr txBox="1"/>
      </xdr:nvSpPr>
      <xdr:spPr>
        <a:xfrm>
          <a:off x="4686300" y="166881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34592</xdr:rowOff>
    </xdr:from>
    <xdr:to>
      <xdr:col>24</xdr:col>
      <xdr:colOff>114300</xdr:colOff>
      <xdr:row>98</xdr:row>
      <xdr:rowOff>136192</xdr:rowOff>
    </xdr:to>
    <xdr:sp macro="" textlink="">
      <xdr:nvSpPr>
        <xdr:cNvPr id="236" name="フローチャート: 判断 235"/>
        <xdr:cNvSpPr/>
      </xdr:nvSpPr>
      <xdr:spPr>
        <a:xfrm>
          <a:off x="4584700" y="1683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100757</xdr:rowOff>
    </xdr:from>
    <xdr:to>
      <xdr:col>19</xdr:col>
      <xdr:colOff>177800</xdr:colOff>
      <xdr:row>99</xdr:row>
      <xdr:rowOff>106356</xdr:rowOff>
    </xdr:to>
    <xdr:cxnSp macro="">
      <xdr:nvCxnSpPr>
        <xdr:cNvPr id="237" name="直線コネクタ 236"/>
        <xdr:cNvCxnSpPr/>
      </xdr:nvCxnSpPr>
      <xdr:spPr>
        <a:xfrm flipV="1">
          <a:off x="2908300" y="17074307"/>
          <a:ext cx="889000" cy="5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1265</xdr:rowOff>
    </xdr:from>
    <xdr:to>
      <xdr:col>20</xdr:col>
      <xdr:colOff>38100</xdr:colOff>
      <xdr:row>98</xdr:row>
      <xdr:rowOff>102865</xdr:rowOff>
    </xdr:to>
    <xdr:sp macro="" textlink="">
      <xdr:nvSpPr>
        <xdr:cNvPr id="238" name="フローチャート: 判断 237"/>
        <xdr:cNvSpPr/>
      </xdr:nvSpPr>
      <xdr:spPr>
        <a:xfrm>
          <a:off x="3746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119392</xdr:rowOff>
    </xdr:from>
    <xdr:ext cx="534377" cy="259045"/>
    <xdr:sp macro="" textlink="">
      <xdr:nvSpPr>
        <xdr:cNvPr id="239" name="テキスト ボックス 238"/>
        <xdr:cNvSpPr txBox="1"/>
      </xdr:nvSpPr>
      <xdr:spPr>
        <a:xfrm>
          <a:off x="3530111" y="165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93833</xdr:rowOff>
    </xdr:from>
    <xdr:to>
      <xdr:col>15</xdr:col>
      <xdr:colOff>50800</xdr:colOff>
      <xdr:row>99</xdr:row>
      <xdr:rowOff>106356</xdr:rowOff>
    </xdr:to>
    <xdr:cxnSp macro="">
      <xdr:nvCxnSpPr>
        <xdr:cNvPr id="240" name="直線コネクタ 239"/>
        <xdr:cNvCxnSpPr/>
      </xdr:nvCxnSpPr>
      <xdr:spPr>
        <a:xfrm>
          <a:off x="2019300" y="17067383"/>
          <a:ext cx="889000" cy="12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170968</xdr:rowOff>
    </xdr:from>
    <xdr:to>
      <xdr:col>15</xdr:col>
      <xdr:colOff>101600</xdr:colOff>
      <xdr:row>98</xdr:row>
      <xdr:rowOff>101118</xdr:rowOff>
    </xdr:to>
    <xdr:sp macro="" textlink="">
      <xdr:nvSpPr>
        <xdr:cNvPr id="241" name="フローチャート: 判断 240"/>
        <xdr:cNvSpPr/>
      </xdr:nvSpPr>
      <xdr:spPr>
        <a:xfrm>
          <a:off x="2857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117645</xdr:rowOff>
    </xdr:from>
    <xdr:ext cx="534377" cy="259045"/>
    <xdr:sp macro="" textlink="">
      <xdr:nvSpPr>
        <xdr:cNvPr id="242" name="テキスト ボックス 241"/>
        <xdr:cNvSpPr txBox="1"/>
      </xdr:nvSpPr>
      <xdr:spPr>
        <a:xfrm>
          <a:off x="2641111" y="1657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93833</xdr:rowOff>
    </xdr:from>
    <xdr:to>
      <xdr:col>10</xdr:col>
      <xdr:colOff>114300</xdr:colOff>
      <xdr:row>99</xdr:row>
      <xdr:rowOff>105834</xdr:rowOff>
    </xdr:to>
    <xdr:cxnSp macro="">
      <xdr:nvCxnSpPr>
        <xdr:cNvPr id="243" name="直線コネクタ 242"/>
        <xdr:cNvCxnSpPr/>
      </xdr:nvCxnSpPr>
      <xdr:spPr>
        <a:xfrm flipV="1">
          <a:off x="1130300" y="17067383"/>
          <a:ext cx="889000" cy="1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31228</xdr:rowOff>
    </xdr:from>
    <xdr:to>
      <xdr:col>10</xdr:col>
      <xdr:colOff>165100</xdr:colOff>
      <xdr:row>98</xdr:row>
      <xdr:rowOff>132828</xdr:rowOff>
    </xdr:to>
    <xdr:sp macro="" textlink="">
      <xdr:nvSpPr>
        <xdr:cNvPr id="244" name="フローチャート: 判断 243"/>
        <xdr:cNvSpPr/>
      </xdr:nvSpPr>
      <xdr:spPr>
        <a:xfrm>
          <a:off x="1968500" y="1683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149355</xdr:rowOff>
    </xdr:from>
    <xdr:ext cx="534377" cy="259045"/>
    <xdr:sp macro="" textlink="">
      <xdr:nvSpPr>
        <xdr:cNvPr id="245" name="テキスト ボックス 244"/>
        <xdr:cNvSpPr txBox="1"/>
      </xdr:nvSpPr>
      <xdr:spPr>
        <a:xfrm>
          <a:off x="1752111" y="1660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117425</xdr:rowOff>
    </xdr:from>
    <xdr:to>
      <xdr:col>6</xdr:col>
      <xdr:colOff>38100</xdr:colOff>
      <xdr:row>98</xdr:row>
      <xdr:rowOff>47575</xdr:rowOff>
    </xdr:to>
    <xdr:sp macro="" textlink="">
      <xdr:nvSpPr>
        <xdr:cNvPr id="246" name="フローチャート: 判断 245"/>
        <xdr:cNvSpPr/>
      </xdr:nvSpPr>
      <xdr:spPr>
        <a:xfrm>
          <a:off x="1079500" y="16748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64102</xdr:rowOff>
    </xdr:from>
    <xdr:ext cx="534377" cy="259045"/>
    <xdr:sp macro="" textlink="">
      <xdr:nvSpPr>
        <xdr:cNvPr id="247" name="テキスト ボックス 246"/>
        <xdr:cNvSpPr txBox="1"/>
      </xdr:nvSpPr>
      <xdr:spPr>
        <a:xfrm>
          <a:off x="863111" y="1652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65567</xdr:rowOff>
    </xdr:from>
    <xdr:to>
      <xdr:col>24</xdr:col>
      <xdr:colOff>114300</xdr:colOff>
      <xdr:row>99</xdr:row>
      <xdr:rowOff>167167</xdr:rowOff>
    </xdr:to>
    <xdr:sp macro="" textlink="">
      <xdr:nvSpPr>
        <xdr:cNvPr id="253" name="楕円 252"/>
        <xdr:cNvSpPr/>
      </xdr:nvSpPr>
      <xdr:spPr>
        <a:xfrm>
          <a:off x="4584700" y="1703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151944</xdr:rowOff>
    </xdr:from>
    <xdr:ext cx="534377" cy="259045"/>
    <xdr:sp macro="" textlink="">
      <xdr:nvSpPr>
        <xdr:cNvPr id="254" name="衛生費該当値テキスト"/>
        <xdr:cNvSpPr txBox="1"/>
      </xdr:nvSpPr>
      <xdr:spPr>
        <a:xfrm>
          <a:off x="4686300" y="1695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49957</xdr:rowOff>
    </xdr:from>
    <xdr:to>
      <xdr:col>20</xdr:col>
      <xdr:colOff>38100</xdr:colOff>
      <xdr:row>99</xdr:row>
      <xdr:rowOff>151557</xdr:rowOff>
    </xdr:to>
    <xdr:sp macro="" textlink="">
      <xdr:nvSpPr>
        <xdr:cNvPr id="255" name="楕円 254"/>
        <xdr:cNvSpPr/>
      </xdr:nvSpPr>
      <xdr:spPr>
        <a:xfrm>
          <a:off x="3746500" y="1702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142684</xdr:rowOff>
    </xdr:from>
    <xdr:ext cx="534377" cy="259045"/>
    <xdr:sp macro="" textlink="">
      <xdr:nvSpPr>
        <xdr:cNvPr id="256" name="テキスト ボックス 255"/>
        <xdr:cNvSpPr txBox="1"/>
      </xdr:nvSpPr>
      <xdr:spPr>
        <a:xfrm>
          <a:off x="3530111" y="1711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55556</xdr:rowOff>
    </xdr:from>
    <xdr:to>
      <xdr:col>15</xdr:col>
      <xdr:colOff>101600</xdr:colOff>
      <xdr:row>99</xdr:row>
      <xdr:rowOff>157156</xdr:rowOff>
    </xdr:to>
    <xdr:sp macro="" textlink="">
      <xdr:nvSpPr>
        <xdr:cNvPr id="257" name="楕円 256"/>
        <xdr:cNvSpPr/>
      </xdr:nvSpPr>
      <xdr:spPr>
        <a:xfrm>
          <a:off x="2857500" y="1702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148283</xdr:rowOff>
    </xdr:from>
    <xdr:ext cx="534377" cy="259045"/>
    <xdr:sp macro="" textlink="">
      <xdr:nvSpPr>
        <xdr:cNvPr id="258" name="テキスト ボックス 257"/>
        <xdr:cNvSpPr txBox="1"/>
      </xdr:nvSpPr>
      <xdr:spPr>
        <a:xfrm>
          <a:off x="2641111" y="1712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43033</xdr:rowOff>
    </xdr:from>
    <xdr:to>
      <xdr:col>10</xdr:col>
      <xdr:colOff>165100</xdr:colOff>
      <xdr:row>99</xdr:row>
      <xdr:rowOff>144633</xdr:rowOff>
    </xdr:to>
    <xdr:sp macro="" textlink="">
      <xdr:nvSpPr>
        <xdr:cNvPr id="259" name="楕円 258"/>
        <xdr:cNvSpPr/>
      </xdr:nvSpPr>
      <xdr:spPr>
        <a:xfrm>
          <a:off x="1968500" y="1701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135760</xdr:rowOff>
    </xdr:from>
    <xdr:ext cx="534377" cy="259045"/>
    <xdr:sp macro="" textlink="">
      <xdr:nvSpPr>
        <xdr:cNvPr id="260" name="テキスト ボックス 259"/>
        <xdr:cNvSpPr txBox="1"/>
      </xdr:nvSpPr>
      <xdr:spPr>
        <a:xfrm>
          <a:off x="1752111" y="17109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55034</xdr:rowOff>
    </xdr:from>
    <xdr:to>
      <xdr:col>6</xdr:col>
      <xdr:colOff>38100</xdr:colOff>
      <xdr:row>99</xdr:row>
      <xdr:rowOff>156634</xdr:rowOff>
    </xdr:to>
    <xdr:sp macro="" textlink="">
      <xdr:nvSpPr>
        <xdr:cNvPr id="261" name="楕円 260"/>
        <xdr:cNvSpPr/>
      </xdr:nvSpPr>
      <xdr:spPr>
        <a:xfrm>
          <a:off x="1079500" y="1702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147761</xdr:rowOff>
    </xdr:from>
    <xdr:ext cx="534377" cy="259045"/>
    <xdr:sp macro="" textlink="">
      <xdr:nvSpPr>
        <xdr:cNvPr id="262" name="テキスト ボックス 261"/>
        <xdr:cNvSpPr txBox="1"/>
      </xdr:nvSpPr>
      <xdr:spPr>
        <a:xfrm>
          <a:off x="863111" y="1712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6" name="テキスト ボックス 275"/>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8" name="テキスト ボックス 277"/>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0" name="テキスト ボックス 279"/>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2" name="テキスト ボックス 281"/>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4" name="テキスト ボックス 283"/>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100185</xdr:rowOff>
    </xdr:from>
    <xdr:to>
      <xdr:col>54</xdr:col>
      <xdr:colOff>189865</xdr:colOff>
      <xdr:row>39</xdr:row>
      <xdr:rowOff>98878</xdr:rowOff>
    </xdr:to>
    <xdr:cxnSp macro="">
      <xdr:nvCxnSpPr>
        <xdr:cNvPr id="288" name="直線コネクタ 287"/>
        <xdr:cNvCxnSpPr/>
      </xdr:nvCxnSpPr>
      <xdr:spPr>
        <a:xfrm flipV="1">
          <a:off x="10475595" y="5586585"/>
          <a:ext cx="1270" cy="1198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9"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0" name="直線コネクタ 289"/>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46862</xdr:rowOff>
    </xdr:from>
    <xdr:ext cx="469744" cy="259045"/>
    <xdr:sp macro="" textlink="">
      <xdr:nvSpPr>
        <xdr:cNvPr id="291" name="労働費最大値テキスト"/>
        <xdr:cNvSpPr txBox="1"/>
      </xdr:nvSpPr>
      <xdr:spPr>
        <a:xfrm>
          <a:off x="10528300" y="536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100185</xdr:rowOff>
    </xdr:from>
    <xdr:to>
      <xdr:col>55</xdr:col>
      <xdr:colOff>88900</xdr:colOff>
      <xdr:row>32</xdr:row>
      <xdr:rowOff>100185</xdr:rowOff>
    </xdr:to>
    <xdr:cxnSp macro="">
      <xdr:nvCxnSpPr>
        <xdr:cNvPr id="292" name="直線コネクタ 291"/>
        <xdr:cNvCxnSpPr/>
      </xdr:nvCxnSpPr>
      <xdr:spPr>
        <a:xfrm>
          <a:off x="10388600" y="558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48587</xdr:rowOff>
    </xdr:from>
    <xdr:to>
      <xdr:col>55</xdr:col>
      <xdr:colOff>0</xdr:colOff>
      <xdr:row>37</xdr:row>
      <xdr:rowOff>82550</xdr:rowOff>
    </xdr:to>
    <xdr:cxnSp macro="">
      <xdr:nvCxnSpPr>
        <xdr:cNvPr id="293" name="直線コネクタ 292"/>
        <xdr:cNvCxnSpPr/>
      </xdr:nvCxnSpPr>
      <xdr:spPr>
        <a:xfrm>
          <a:off x="9639300" y="6392237"/>
          <a:ext cx="838200" cy="3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163992</xdr:rowOff>
    </xdr:from>
    <xdr:ext cx="378565" cy="259045"/>
    <xdr:sp macro="" textlink="">
      <xdr:nvSpPr>
        <xdr:cNvPr id="294" name="労働費平均値テキスト"/>
        <xdr:cNvSpPr txBox="1"/>
      </xdr:nvSpPr>
      <xdr:spPr>
        <a:xfrm>
          <a:off x="10528300" y="65076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14115</xdr:rowOff>
    </xdr:from>
    <xdr:to>
      <xdr:col>55</xdr:col>
      <xdr:colOff>50800</xdr:colOff>
      <xdr:row>38</xdr:row>
      <xdr:rowOff>115715</xdr:rowOff>
    </xdr:to>
    <xdr:sp macro="" textlink="">
      <xdr:nvSpPr>
        <xdr:cNvPr id="295" name="フローチャート: 判断 294"/>
        <xdr:cNvSpPr/>
      </xdr:nvSpPr>
      <xdr:spPr>
        <a:xfrm>
          <a:off x="10426700" y="652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4499</xdr:rowOff>
    </xdr:from>
    <xdr:to>
      <xdr:col>50</xdr:col>
      <xdr:colOff>114300</xdr:colOff>
      <xdr:row>37</xdr:row>
      <xdr:rowOff>48587</xdr:rowOff>
    </xdr:to>
    <xdr:cxnSp macro="">
      <xdr:nvCxnSpPr>
        <xdr:cNvPr id="296" name="直線コネクタ 295"/>
        <xdr:cNvCxnSpPr/>
      </xdr:nvCxnSpPr>
      <xdr:spPr>
        <a:xfrm>
          <a:off x="8750300" y="6348149"/>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152908</xdr:rowOff>
    </xdr:from>
    <xdr:to>
      <xdr:col>50</xdr:col>
      <xdr:colOff>165100</xdr:colOff>
      <xdr:row>38</xdr:row>
      <xdr:rowOff>83058</xdr:rowOff>
    </xdr:to>
    <xdr:sp macro="" textlink="">
      <xdr:nvSpPr>
        <xdr:cNvPr id="297" name="フローチャート: 判断 296"/>
        <xdr:cNvSpPr/>
      </xdr:nvSpPr>
      <xdr:spPr>
        <a:xfrm>
          <a:off x="9588500" y="649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74185</xdr:rowOff>
    </xdr:from>
    <xdr:ext cx="378565" cy="259045"/>
    <xdr:sp macro="" textlink="">
      <xdr:nvSpPr>
        <xdr:cNvPr id="298" name="テキスト ボックス 297"/>
        <xdr:cNvSpPr txBox="1"/>
      </xdr:nvSpPr>
      <xdr:spPr>
        <a:xfrm>
          <a:off x="9450017" y="6589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63935</xdr:rowOff>
    </xdr:from>
    <xdr:to>
      <xdr:col>45</xdr:col>
      <xdr:colOff>177800</xdr:colOff>
      <xdr:row>37</xdr:row>
      <xdr:rowOff>4499</xdr:rowOff>
    </xdr:to>
    <xdr:cxnSp macro="">
      <xdr:nvCxnSpPr>
        <xdr:cNvPr id="299" name="直線コネクタ 298"/>
        <xdr:cNvCxnSpPr/>
      </xdr:nvCxnSpPr>
      <xdr:spPr>
        <a:xfrm>
          <a:off x="7861300" y="6236135"/>
          <a:ext cx="889000" cy="11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164664</xdr:rowOff>
    </xdr:from>
    <xdr:to>
      <xdr:col>46</xdr:col>
      <xdr:colOff>38100</xdr:colOff>
      <xdr:row>38</xdr:row>
      <xdr:rowOff>94814</xdr:rowOff>
    </xdr:to>
    <xdr:sp macro="" textlink="">
      <xdr:nvSpPr>
        <xdr:cNvPr id="300" name="フローチャート: 判断 299"/>
        <xdr:cNvSpPr/>
      </xdr:nvSpPr>
      <xdr:spPr>
        <a:xfrm>
          <a:off x="8699500" y="650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85941</xdr:rowOff>
    </xdr:from>
    <xdr:ext cx="378565" cy="259045"/>
    <xdr:sp macro="" textlink="">
      <xdr:nvSpPr>
        <xdr:cNvPr id="301" name="テキスト ボックス 300"/>
        <xdr:cNvSpPr txBox="1"/>
      </xdr:nvSpPr>
      <xdr:spPr>
        <a:xfrm>
          <a:off x="8561017" y="6601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54792</xdr:rowOff>
    </xdr:from>
    <xdr:to>
      <xdr:col>41</xdr:col>
      <xdr:colOff>50800</xdr:colOff>
      <xdr:row>36</xdr:row>
      <xdr:rowOff>63935</xdr:rowOff>
    </xdr:to>
    <xdr:cxnSp macro="">
      <xdr:nvCxnSpPr>
        <xdr:cNvPr id="302" name="直線コネクタ 301"/>
        <xdr:cNvCxnSpPr/>
      </xdr:nvCxnSpPr>
      <xdr:spPr>
        <a:xfrm>
          <a:off x="6972300" y="5198292"/>
          <a:ext cx="889000" cy="103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160746</xdr:rowOff>
    </xdr:from>
    <xdr:to>
      <xdr:col>41</xdr:col>
      <xdr:colOff>101600</xdr:colOff>
      <xdr:row>38</xdr:row>
      <xdr:rowOff>90896</xdr:rowOff>
    </xdr:to>
    <xdr:sp macro="" textlink="">
      <xdr:nvSpPr>
        <xdr:cNvPr id="303" name="フローチャート: 判断 302"/>
        <xdr:cNvSpPr/>
      </xdr:nvSpPr>
      <xdr:spPr>
        <a:xfrm>
          <a:off x="7810500" y="650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82023</xdr:rowOff>
    </xdr:from>
    <xdr:ext cx="378565" cy="259045"/>
    <xdr:sp macro="" textlink="">
      <xdr:nvSpPr>
        <xdr:cNvPr id="304" name="テキスト ボックス 303"/>
        <xdr:cNvSpPr txBox="1"/>
      </xdr:nvSpPr>
      <xdr:spPr>
        <a:xfrm>
          <a:off x="7672017" y="6597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158133</xdr:rowOff>
    </xdr:from>
    <xdr:to>
      <xdr:col>36</xdr:col>
      <xdr:colOff>165100</xdr:colOff>
      <xdr:row>37</xdr:row>
      <xdr:rowOff>88283</xdr:rowOff>
    </xdr:to>
    <xdr:sp macro="" textlink="">
      <xdr:nvSpPr>
        <xdr:cNvPr id="305" name="フローチャート: 判断 304"/>
        <xdr:cNvSpPr/>
      </xdr:nvSpPr>
      <xdr:spPr>
        <a:xfrm>
          <a:off x="6921500" y="633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79410</xdr:rowOff>
    </xdr:from>
    <xdr:ext cx="469744" cy="259045"/>
    <xdr:sp macro="" textlink="">
      <xdr:nvSpPr>
        <xdr:cNvPr id="306" name="テキスト ボックス 305"/>
        <xdr:cNvSpPr txBox="1"/>
      </xdr:nvSpPr>
      <xdr:spPr>
        <a:xfrm>
          <a:off x="6737428" y="6423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31750</xdr:rowOff>
    </xdr:from>
    <xdr:to>
      <xdr:col>55</xdr:col>
      <xdr:colOff>50800</xdr:colOff>
      <xdr:row>37</xdr:row>
      <xdr:rowOff>133350</xdr:rowOff>
    </xdr:to>
    <xdr:sp macro="" textlink="">
      <xdr:nvSpPr>
        <xdr:cNvPr id="312" name="楕円 311"/>
        <xdr:cNvSpPr/>
      </xdr:nvSpPr>
      <xdr:spPr>
        <a:xfrm>
          <a:off x="10426700" y="637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54627</xdr:rowOff>
    </xdr:from>
    <xdr:ext cx="469744" cy="259045"/>
    <xdr:sp macro="" textlink="">
      <xdr:nvSpPr>
        <xdr:cNvPr id="313" name="労働費該当値テキスト"/>
        <xdr:cNvSpPr txBox="1"/>
      </xdr:nvSpPr>
      <xdr:spPr>
        <a:xfrm>
          <a:off x="10528300" y="622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169237</xdr:rowOff>
    </xdr:from>
    <xdr:to>
      <xdr:col>50</xdr:col>
      <xdr:colOff>165100</xdr:colOff>
      <xdr:row>37</xdr:row>
      <xdr:rowOff>99387</xdr:rowOff>
    </xdr:to>
    <xdr:sp macro="" textlink="">
      <xdr:nvSpPr>
        <xdr:cNvPr id="314" name="楕円 313"/>
        <xdr:cNvSpPr/>
      </xdr:nvSpPr>
      <xdr:spPr>
        <a:xfrm>
          <a:off x="9588500" y="634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115914</xdr:rowOff>
    </xdr:from>
    <xdr:ext cx="469744" cy="259045"/>
    <xdr:sp macro="" textlink="">
      <xdr:nvSpPr>
        <xdr:cNvPr id="315" name="テキスト ボックス 314"/>
        <xdr:cNvSpPr txBox="1"/>
      </xdr:nvSpPr>
      <xdr:spPr>
        <a:xfrm>
          <a:off x="9404428" y="6116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125149</xdr:rowOff>
    </xdr:from>
    <xdr:to>
      <xdr:col>46</xdr:col>
      <xdr:colOff>38100</xdr:colOff>
      <xdr:row>37</xdr:row>
      <xdr:rowOff>55299</xdr:rowOff>
    </xdr:to>
    <xdr:sp macro="" textlink="">
      <xdr:nvSpPr>
        <xdr:cNvPr id="316" name="楕円 315"/>
        <xdr:cNvSpPr/>
      </xdr:nvSpPr>
      <xdr:spPr>
        <a:xfrm>
          <a:off x="8699500" y="629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71826</xdr:rowOff>
    </xdr:from>
    <xdr:ext cx="469744" cy="259045"/>
    <xdr:sp macro="" textlink="">
      <xdr:nvSpPr>
        <xdr:cNvPr id="317" name="テキスト ボックス 316"/>
        <xdr:cNvSpPr txBox="1"/>
      </xdr:nvSpPr>
      <xdr:spPr>
        <a:xfrm>
          <a:off x="8515428" y="6072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13135</xdr:rowOff>
    </xdr:from>
    <xdr:to>
      <xdr:col>41</xdr:col>
      <xdr:colOff>101600</xdr:colOff>
      <xdr:row>36</xdr:row>
      <xdr:rowOff>114735</xdr:rowOff>
    </xdr:to>
    <xdr:sp macro="" textlink="">
      <xdr:nvSpPr>
        <xdr:cNvPr id="318" name="楕円 317"/>
        <xdr:cNvSpPr/>
      </xdr:nvSpPr>
      <xdr:spPr>
        <a:xfrm>
          <a:off x="7810500" y="618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131262</xdr:rowOff>
    </xdr:from>
    <xdr:ext cx="469744" cy="259045"/>
    <xdr:sp macro="" textlink="">
      <xdr:nvSpPr>
        <xdr:cNvPr id="319" name="テキスト ボックス 318"/>
        <xdr:cNvSpPr txBox="1"/>
      </xdr:nvSpPr>
      <xdr:spPr>
        <a:xfrm>
          <a:off x="7626428" y="5960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3992</xdr:rowOff>
    </xdr:from>
    <xdr:to>
      <xdr:col>36</xdr:col>
      <xdr:colOff>165100</xdr:colOff>
      <xdr:row>30</xdr:row>
      <xdr:rowOff>105592</xdr:rowOff>
    </xdr:to>
    <xdr:sp macro="" textlink="">
      <xdr:nvSpPr>
        <xdr:cNvPr id="320" name="楕円 319"/>
        <xdr:cNvSpPr/>
      </xdr:nvSpPr>
      <xdr:spPr>
        <a:xfrm>
          <a:off x="6921500" y="514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28</xdr:row>
      <xdr:rowOff>122119</xdr:rowOff>
    </xdr:from>
    <xdr:ext cx="469744" cy="259045"/>
    <xdr:sp macro="" textlink="">
      <xdr:nvSpPr>
        <xdr:cNvPr id="321" name="テキスト ボックス 320"/>
        <xdr:cNvSpPr txBox="1"/>
      </xdr:nvSpPr>
      <xdr:spPr>
        <a:xfrm>
          <a:off x="6737428" y="492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1" name="テキスト ボックス 340"/>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139795</xdr:rowOff>
    </xdr:from>
    <xdr:to>
      <xdr:col>54</xdr:col>
      <xdr:colOff>189865</xdr:colOff>
      <xdr:row>59</xdr:row>
      <xdr:rowOff>38144</xdr:rowOff>
    </xdr:to>
    <xdr:cxnSp macro="">
      <xdr:nvCxnSpPr>
        <xdr:cNvPr id="345" name="直線コネクタ 344"/>
        <xdr:cNvCxnSpPr/>
      </xdr:nvCxnSpPr>
      <xdr:spPr>
        <a:xfrm flipV="1">
          <a:off x="10475595" y="8540845"/>
          <a:ext cx="1270" cy="1612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41971</xdr:rowOff>
    </xdr:from>
    <xdr:ext cx="378565" cy="259045"/>
    <xdr:sp macro="" textlink="">
      <xdr:nvSpPr>
        <xdr:cNvPr id="346" name="農林水産業費最小値テキスト"/>
        <xdr:cNvSpPr txBox="1"/>
      </xdr:nvSpPr>
      <xdr:spPr>
        <a:xfrm>
          <a:off x="10528300" y="10157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38144</xdr:rowOff>
    </xdr:from>
    <xdr:to>
      <xdr:col>55</xdr:col>
      <xdr:colOff>88900</xdr:colOff>
      <xdr:row>59</xdr:row>
      <xdr:rowOff>38144</xdr:rowOff>
    </xdr:to>
    <xdr:cxnSp macro="">
      <xdr:nvCxnSpPr>
        <xdr:cNvPr id="347" name="直線コネクタ 346"/>
        <xdr:cNvCxnSpPr/>
      </xdr:nvCxnSpPr>
      <xdr:spPr>
        <a:xfrm>
          <a:off x="10388600" y="10153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86472</xdr:rowOff>
    </xdr:from>
    <xdr:ext cx="534377" cy="259045"/>
    <xdr:sp macro="" textlink="">
      <xdr:nvSpPr>
        <xdr:cNvPr id="348" name="農林水産業費最大値テキスト"/>
        <xdr:cNvSpPr txBox="1"/>
      </xdr:nvSpPr>
      <xdr:spPr>
        <a:xfrm>
          <a:off x="10528300" y="831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84,995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139795</xdr:rowOff>
    </xdr:from>
    <xdr:to>
      <xdr:col>55</xdr:col>
      <xdr:colOff>88900</xdr:colOff>
      <xdr:row>49</xdr:row>
      <xdr:rowOff>139795</xdr:rowOff>
    </xdr:to>
    <xdr:cxnSp macro="">
      <xdr:nvCxnSpPr>
        <xdr:cNvPr id="349" name="直線コネクタ 348"/>
        <xdr:cNvCxnSpPr/>
      </xdr:nvCxnSpPr>
      <xdr:spPr>
        <a:xfrm>
          <a:off x="10388600" y="8540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46831</xdr:rowOff>
    </xdr:from>
    <xdr:to>
      <xdr:col>55</xdr:col>
      <xdr:colOff>0</xdr:colOff>
      <xdr:row>58</xdr:row>
      <xdr:rowOff>83121</xdr:rowOff>
    </xdr:to>
    <xdr:cxnSp macro="">
      <xdr:nvCxnSpPr>
        <xdr:cNvPr id="350" name="直線コネクタ 349"/>
        <xdr:cNvCxnSpPr/>
      </xdr:nvCxnSpPr>
      <xdr:spPr>
        <a:xfrm>
          <a:off x="9639300" y="9990931"/>
          <a:ext cx="838200" cy="36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30637</xdr:rowOff>
    </xdr:from>
    <xdr:ext cx="469744" cy="259045"/>
    <xdr:sp macro="" textlink="">
      <xdr:nvSpPr>
        <xdr:cNvPr id="351" name="農林水産業費平均値テキスト"/>
        <xdr:cNvSpPr txBox="1"/>
      </xdr:nvSpPr>
      <xdr:spPr>
        <a:xfrm>
          <a:off x="10528300" y="9974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52210</xdr:rowOff>
    </xdr:from>
    <xdr:to>
      <xdr:col>55</xdr:col>
      <xdr:colOff>50800</xdr:colOff>
      <xdr:row>58</xdr:row>
      <xdr:rowOff>153810</xdr:rowOff>
    </xdr:to>
    <xdr:sp macro="" textlink="">
      <xdr:nvSpPr>
        <xdr:cNvPr id="352" name="フローチャート: 判断 351"/>
        <xdr:cNvSpPr/>
      </xdr:nvSpPr>
      <xdr:spPr>
        <a:xfrm>
          <a:off x="104267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46831</xdr:rowOff>
    </xdr:from>
    <xdr:to>
      <xdr:col>50</xdr:col>
      <xdr:colOff>114300</xdr:colOff>
      <xdr:row>58</xdr:row>
      <xdr:rowOff>81388</xdr:rowOff>
    </xdr:to>
    <xdr:cxnSp macro="">
      <xdr:nvCxnSpPr>
        <xdr:cNvPr id="353" name="直線コネクタ 352"/>
        <xdr:cNvCxnSpPr/>
      </xdr:nvCxnSpPr>
      <xdr:spPr>
        <a:xfrm flipV="1">
          <a:off x="8750300" y="9990931"/>
          <a:ext cx="889000" cy="34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55125</xdr:rowOff>
    </xdr:from>
    <xdr:to>
      <xdr:col>50</xdr:col>
      <xdr:colOff>165100</xdr:colOff>
      <xdr:row>58</xdr:row>
      <xdr:rowOff>156725</xdr:rowOff>
    </xdr:to>
    <xdr:sp macro="" textlink="">
      <xdr:nvSpPr>
        <xdr:cNvPr id="354" name="フローチャート: 判断 353"/>
        <xdr:cNvSpPr/>
      </xdr:nvSpPr>
      <xdr:spPr>
        <a:xfrm>
          <a:off x="9588500" y="99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147852</xdr:rowOff>
    </xdr:from>
    <xdr:ext cx="469744" cy="259045"/>
    <xdr:sp macro="" textlink="">
      <xdr:nvSpPr>
        <xdr:cNvPr id="355" name="テキスト ボックス 354"/>
        <xdr:cNvSpPr txBox="1"/>
      </xdr:nvSpPr>
      <xdr:spPr>
        <a:xfrm>
          <a:off x="9404428" y="10091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81388</xdr:rowOff>
    </xdr:from>
    <xdr:to>
      <xdr:col>45</xdr:col>
      <xdr:colOff>177800</xdr:colOff>
      <xdr:row>58</xdr:row>
      <xdr:rowOff>146006</xdr:rowOff>
    </xdr:to>
    <xdr:cxnSp macro="">
      <xdr:nvCxnSpPr>
        <xdr:cNvPr id="356" name="直線コネクタ 355"/>
        <xdr:cNvCxnSpPr/>
      </xdr:nvCxnSpPr>
      <xdr:spPr>
        <a:xfrm flipV="1">
          <a:off x="7861300" y="10025488"/>
          <a:ext cx="889000" cy="6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55029</xdr:rowOff>
    </xdr:from>
    <xdr:to>
      <xdr:col>46</xdr:col>
      <xdr:colOff>38100</xdr:colOff>
      <xdr:row>58</xdr:row>
      <xdr:rowOff>156629</xdr:rowOff>
    </xdr:to>
    <xdr:sp macro="" textlink="">
      <xdr:nvSpPr>
        <xdr:cNvPr id="357" name="フローチャート: 判断 356"/>
        <xdr:cNvSpPr/>
      </xdr:nvSpPr>
      <xdr:spPr>
        <a:xfrm>
          <a:off x="8699500" y="999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147756</xdr:rowOff>
    </xdr:from>
    <xdr:ext cx="469744" cy="259045"/>
    <xdr:sp macro="" textlink="">
      <xdr:nvSpPr>
        <xdr:cNvPr id="358" name="テキスト ボックス 357"/>
        <xdr:cNvSpPr txBox="1"/>
      </xdr:nvSpPr>
      <xdr:spPr>
        <a:xfrm>
          <a:off x="8515428" y="10091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146006</xdr:rowOff>
    </xdr:from>
    <xdr:to>
      <xdr:col>41</xdr:col>
      <xdr:colOff>50800</xdr:colOff>
      <xdr:row>59</xdr:row>
      <xdr:rowOff>1035</xdr:rowOff>
    </xdr:to>
    <xdr:cxnSp macro="">
      <xdr:nvCxnSpPr>
        <xdr:cNvPr id="359" name="直線コネクタ 358"/>
        <xdr:cNvCxnSpPr/>
      </xdr:nvCxnSpPr>
      <xdr:spPr>
        <a:xfrm flipV="1">
          <a:off x="6972300" y="10090106"/>
          <a:ext cx="889000" cy="26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47219</xdr:rowOff>
    </xdr:from>
    <xdr:to>
      <xdr:col>41</xdr:col>
      <xdr:colOff>101600</xdr:colOff>
      <xdr:row>58</xdr:row>
      <xdr:rowOff>148819</xdr:rowOff>
    </xdr:to>
    <xdr:sp macro="" textlink="">
      <xdr:nvSpPr>
        <xdr:cNvPr id="360" name="フローチャート: 判断 359"/>
        <xdr:cNvSpPr/>
      </xdr:nvSpPr>
      <xdr:spPr>
        <a:xfrm>
          <a:off x="7810500" y="9991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165346</xdr:rowOff>
    </xdr:from>
    <xdr:ext cx="469744" cy="259045"/>
    <xdr:sp macro="" textlink="">
      <xdr:nvSpPr>
        <xdr:cNvPr id="361" name="テキスト ボックス 360"/>
        <xdr:cNvSpPr txBox="1"/>
      </xdr:nvSpPr>
      <xdr:spPr>
        <a:xfrm>
          <a:off x="7626428" y="9766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63906</xdr:rowOff>
    </xdr:from>
    <xdr:to>
      <xdr:col>36</xdr:col>
      <xdr:colOff>165100</xdr:colOff>
      <xdr:row>57</xdr:row>
      <xdr:rowOff>165506</xdr:rowOff>
    </xdr:to>
    <xdr:sp macro="" textlink="">
      <xdr:nvSpPr>
        <xdr:cNvPr id="362" name="フローチャート: 判断 361"/>
        <xdr:cNvSpPr/>
      </xdr:nvSpPr>
      <xdr:spPr>
        <a:xfrm>
          <a:off x="6921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10583</xdr:rowOff>
    </xdr:from>
    <xdr:ext cx="534377" cy="259045"/>
    <xdr:sp macro="" textlink="">
      <xdr:nvSpPr>
        <xdr:cNvPr id="363" name="テキスト ボックス 362"/>
        <xdr:cNvSpPr txBox="1"/>
      </xdr:nvSpPr>
      <xdr:spPr>
        <a:xfrm>
          <a:off x="6705111" y="961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32321</xdr:rowOff>
    </xdr:from>
    <xdr:to>
      <xdr:col>55</xdr:col>
      <xdr:colOff>50800</xdr:colOff>
      <xdr:row>58</xdr:row>
      <xdr:rowOff>133921</xdr:rowOff>
    </xdr:to>
    <xdr:sp macro="" textlink="">
      <xdr:nvSpPr>
        <xdr:cNvPr id="369" name="楕円 368"/>
        <xdr:cNvSpPr/>
      </xdr:nvSpPr>
      <xdr:spPr>
        <a:xfrm>
          <a:off x="10426700" y="997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163148</xdr:rowOff>
    </xdr:from>
    <xdr:ext cx="469744" cy="259045"/>
    <xdr:sp macro="" textlink="">
      <xdr:nvSpPr>
        <xdr:cNvPr id="370" name="農林水産業費該当値テキスト"/>
        <xdr:cNvSpPr txBox="1"/>
      </xdr:nvSpPr>
      <xdr:spPr>
        <a:xfrm>
          <a:off x="10528300" y="9764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167481</xdr:rowOff>
    </xdr:from>
    <xdr:to>
      <xdr:col>50</xdr:col>
      <xdr:colOff>165100</xdr:colOff>
      <xdr:row>58</xdr:row>
      <xdr:rowOff>97631</xdr:rowOff>
    </xdr:to>
    <xdr:sp macro="" textlink="">
      <xdr:nvSpPr>
        <xdr:cNvPr id="371" name="楕円 370"/>
        <xdr:cNvSpPr/>
      </xdr:nvSpPr>
      <xdr:spPr>
        <a:xfrm>
          <a:off x="9588500" y="994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114158</xdr:rowOff>
    </xdr:from>
    <xdr:ext cx="469744" cy="259045"/>
    <xdr:sp macro="" textlink="">
      <xdr:nvSpPr>
        <xdr:cNvPr id="372" name="テキスト ボックス 371"/>
        <xdr:cNvSpPr txBox="1"/>
      </xdr:nvSpPr>
      <xdr:spPr>
        <a:xfrm>
          <a:off x="9404428" y="9715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30588</xdr:rowOff>
    </xdr:from>
    <xdr:to>
      <xdr:col>46</xdr:col>
      <xdr:colOff>38100</xdr:colOff>
      <xdr:row>58</xdr:row>
      <xdr:rowOff>132188</xdr:rowOff>
    </xdr:to>
    <xdr:sp macro="" textlink="">
      <xdr:nvSpPr>
        <xdr:cNvPr id="373" name="楕円 372"/>
        <xdr:cNvSpPr/>
      </xdr:nvSpPr>
      <xdr:spPr>
        <a:xfrm>
          <a:off x="8699500" y="997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148715</xdr:rowOff>
    </xdr:from>
    <xdr:ext cx="469744" cy="259045"/>
    <xdr:sp macro="" textlink="">
      <xdr:nvSpPr>
        <xdr:cNvPr id="374" name="テキスト ボックス 373"/>
        <xdr:cNvSpPr txBox="1"/>
      </xdr:nvSpPr>
      <xdr:spPr>
        <a:xfrm>
          <a:off x="8515428" y="974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95206</xdr:rowOff>
    </xdr:from>
    <xdr:to>
      <xdr:col>41</xdr:col>
      <xdr:colOff>101600</xdr:colOff>
      <xdr:row>59</xdr:row>
      <xdr:rowOff>25356</xdr:rowOff>
    </xdr:to>
    <xdr:sp macro="" textlink="">
      <xdr:nvSpPr>
        <xdr:cNvPr id="375" name="楕円 374"/>
        <xdr:cNvSpPr/>
      </xdr:nvSpPr>
      <xdr:spPr>
        <a:xfrm>
          <a:off x="7810500" y="1003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16483</xdr:rowOff>
    </xdr:from>
    <xdr:ext cx="469744" cy="259045"/>
    <xdr:sp macro="" textlink="">
      <xdr:nvSpPr>
        <xdr:cNvPr id="376" name="テキスト ボックス 375"/>
        <xdr:cNvSpPr txBox="1"/>
      </xdr:nvSpPr>
      <xdr:spPr>
        <a:xfrm>
          <a:off x="7626428" y="10132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121685</xdr:rowOff>
    </xdr:from>
    <xdr:to>
      <xdr:col>36</xdr:col>
      <xdr:colOff>165100</xdr:colOff>
      <xdr:row>59</xdr:row>
      <xdr:rowOff>51835</xdr:rowOff>
    </xdr:to>
    <xdr:sp macro="" textlink="">
      <xdr:nvSpPr>
        <xdr:cNvPr id="377" name="楕円 376"/>
        <xdr:cNvSpPr/>
      </xdr:nvSpPr>
      <xdr:spPr>
        <a:xfrm>
          <a:off x="6921500" y="1006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42962</xdr:rowOff>
    </xdr:from>
    <xdr:ext cx="469744" cy="259045"/>
    <xdr:sp macro="" textlink="">
      <xdr:nvSpPr>
        <xdr:cNvPr id="378" name="テキスト ボックス 377"/>
        <xdr:cNvSpPr txBox="1"/>
      </xdr:nvSpPr>
      <xdr:spPr>
        <a:xfrm>
          <a:off x="6737428" y="10158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13284</xdr:rowOff>
    </xdr:from>
    <xdr:to>
      <xdr:col>54</xdr:col>
      <xdr:colOff>189865</xdr:colOff>
      <xdr:row>78</xdr:row>
      <xdr:rowOff>111857</xdr:rowOff>
    </xdr:to>
    <xdr:cxnSp macro="">
      <xdr:nvCxnSpPr>
        <xdr:cNvPr id="400" name="直線コネクタ 399"/>
        <xdr:cNvCxnSpPr/>
      </xdr:nvCxnSpPr>
      <xdr:spPr>
        <a:xfrm flipV="1">
          <a:off x="10475595" y="12014784"/>
          <a:ext cx="1270" cy="1470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115684</xdr:rowOff>
    </xdr:from>
    <xdr:ext cx="378565" cy="259045"/>
    <xdr:sp macro="" textlink="">
      <xdr:nvSpPr>
        <xdr:cNvPr id="401" name="商工費最小値テキスト"/>
        <xdr:cNvSpPr txBox="1"/>
      </xdr:nvSpPr>
      <xdr:spPr>
        <a:xfrm>
          <a:off x="10528300" y="13488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111857</xdr:rowOff>
    </xdr:from>
    <xdr:to>
      <xdr:col>55</xdr:col>
      <xdr:colOff>88900</xdr:colOff>
      <xdr:row>78</xdr:row>
      <xdr:rowOff>111857</xdr:rowOff>
    </xdr:to>
    <xdr:cxnSp macro="">
      <xdr:nvCxnSpPr>
        <xdr:cNvPr id="402" name="直線コネクタ 401"/>
        <xdr:cNvCxnSpPr/>
      </xdr:nvCxnSpPr>
      <xdr:spPr>
        <a:xfrm>
          <a:off x="10388600" y="13484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131411</xdr:rowOff>
    </xdr:from>
    <xdr:ext cx="534377" cy="259045"/>
    <xdr:sp macro="" textlink="">
      <xdr:nvSpPr>
        <xdr:cNvPr id="403" name="商工費最大値テキスト"/>
        <xdr:cNvSpPr txBox="1"/>
      </xdr:nvSpPr>
      <xdr:spPr>
        <a:xfrm>
          <a:off x="10528300" y="1179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13284</xdr:rowOff>
    </xdr:from>
    <xdr:to>
      <xdr:col>55</xdr:col>
      <xdr:colOff>88900</xdr:colOff>
      <xdr:row>70</xdr:row>
      <xdr:rowOff>13284</xdr:rowOff>
    </xdr:to>
    <xdr:cxnSp macro="">
      <xdr:nvCxnSpPr>
        <xdr:cNvPr id="404" name="直線コネクタ 403"/>
        <xdr:cNvCxnSpPr/>
      </xdr:nvCxnSpPr>
      <xdr:spPr>
        <a:xfrm>
          <a:off x="10388600" y="12014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90368</xdr:rowOff>
    </xdr:from>
    <xdr:to>
      <xdr:col>55</xdr:col>
      <xdr:colOff>0</xdr:colOff>
      <xdr:row>73</xdr:row>
      <xdr:rowOff>87854</xdr:rowOff>
    </xdr:to>
    <xdr:cxnSp macro="">
      <xdr:nvCxnSpPr>
        <xdr:cNvPr id="405" name="直線コネクタ 404"/>
        <xdr:cNvCxnSpPr/>
      </xdr:nvCxnSpPr>
      <xdr:spPr>
        <a:xfrm flipV="1">
          <a:off x="9639300" y="12434768"/>
          <a:ext cx="838200" cy="168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128364</xdr:rowOff>
    </xdr:from>
    <xdr:ext cx="469744" cy="259045"/>
    <xdr:sp macro="" textlink="">
      <xdr:nvSpPr>
        <xdr:cNvPr id="406" name="商工費平均値テキスト"/>
        <xdr:cNvSpPr txBox="1"/>
      </xdr:nvSpPr>
      <xdr:spPr>
        <a:xfrm>
          <a:off x="10528300" y="13158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149937</xdr:rowOff>
    </xdr:from>
    <xdr:to>
      <xdr:col>55</xdr:col>
      <xdr:colOff>50800</xdr:colOff>
      <xdr:row>77</xdr:row>
      <xdr:rowOff>80087</xdr:rowOff>
    </xdr:to>
    <xdr:sp macro="" textlink="">
      <xdr:nvSpPr>
        <xdr:cNvPr id="407" name="フローチャート: 判断 406"/>
        <xdr:cNvSpPr/>
      </xdr:nvSpPr>
      <xdr:spPr>
        <a:xfrm>
          <a:off x="10426700" y="131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87854</xdr:rowOff>
    </xdr:from>
    <xdr:to>
      <xdr:col>50</xdr:col>
      <xdr:colOff>114300</xdr:colOff>
      <xdr:row>77</xdr:row>
      <xdr:rowOff>43506</xdr:rowOff>
    </xdr:to>
    <xdr:cxnSp macro="">
      <xdr:nvCxnSpPr>
        <xdr:cNvPr id="408" name="直線コネクタ 407"/>
        <xdr:cNvCxnSpPr/>
      </xdr:nvCxnSpPr>
      <xdr:spPr>
        <a:xfrm flipV="1">
          <a:off x="8750300" y="12603704"/>
          <a:ext cx="889000" cy="641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150713</xdr:rowOff>
    </xdr:from>
    <xdr:to>
      <xdr:col>50</xdr:col>
      <xdr:colOff>165100</xdr:colOff>
      <xdr:row>77</xdr:row>
      <xdr:rowOff>80863</xdr:rowOff>
    </xdr:to>
    <xdr:sp macro="" textlink="">
      <xdr:nvSpPr>
        <xdr:cNvPr id="409" name="フローチャート: 判断 408"/>
        <xdr:cNvSpPr/>
      </xdr:nvSpPr>
      <xdr:spPr>
        <a:xfrm>
          <a:off x="9588500" y="131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71990</xdr:rowOff>
    </xdr:from>
    <xdr:ext cx="469744" cy="259045"/>
    <xdr:sp macro="" textlink="">
      <xdr:nvSpPr>
        <xdr:cNvPr id="410" name="テキスト ボックス 409"/>
        <xdr:cNvSpPr txBox="1"/>
      </xdr:nvSpPr>
      <xdr:spPr>
        <a:xfrm>
          <a:off x="9404428" y="13273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146512</xdr:rowOff>
    </xdr:from>
    <xdr:to>
      <xdr:col>45</xdr:col>
      <xdr:colOff>177800</xdr:colOff>
      <xdr:row>77</xdr:row>
      <xdr:rowOff>43506</xdr:rowOff>
    </xdr:to>
    <xdr:cxnSp macro="">
      <xdr:nvCxnSpPr>
        <xdr:cNvPr id="411" name="直線コネクタ 410"/>
        <xdr:cNvCxnSpPr/>
      </xdr:nvCxnSpPr>
      <xdr:spPr>
        <a:xfrm>
          <a:off x="7861300" y="13176712"/>
          <a:ext cx="889000" cy="68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146735</xdr:rowOff>
    </xdr:from>
    <xdr:to>
      <xdr:col>46</xdr:col>
      <xdr:colOff>38100</xdr:colOff>
      <xdr:row>77</xdr:row>
      <xdr:rowOff>76885</xdr:rowOff>
    </xdr:to>
    <xdr:sp macro="" textlink="">
      <xdr:nvSpPr>
        <xdr:cNvPr id="412" name="フローチャート: 判断 411"/>
        <xdr:cNvSpPr/>
      </xdr:nvSpPr>
      <xdr:spPr>
        <a:xfrm>
          <a:off x="8699500" y="1317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93413</xdr:rowOff>
    </xdr:from>
    <xdr:ext cx="469744" cy="259045"/>
    <xdr:sp macro="" textlink="">
      <xdr:nvSpPr>
        <xdr:cNvPr id="413" name="テキスト ボックス 412"/>
        <xdr:cNvSpPr txBox="1"/>
      </xdr:nvSpPr>
      <xdr:spPr>
        <a:xfrm>
          <a:off x="8515428" y="1295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146512</xdr:rowOff>
    </xdr:from>
    <xdr:to>
      <xdr:col>41</xdr:col>
      <xdr:colOff>50800</xdr:colOff>
      <xdr:row>77</xdr:row>
      <xdr:rowOff>86939</xdr:rowOff>
    </xdr:to>
    <xdr:cxnSp macro="">
      <xdr:nvCxnSpPr>
        <xdr:cNvPr id="414" name="直線コネクタ 413"/>
        <xdr:cNvCxnSpPr/>
      </xdr:nvCxnSpPr>
      <xdr:spPr>
        <a:xfrm flipV="1">
          <a:off x="6972300" y="13176712"/>
          <a:ext cx="889000" cy="11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147833</xdr:rowOff>
    </xdr:from>
    <xdr:to>
      <xdr:col>41</xdr:col>
      <xdr:colOff>101600</xdr:colOff>
      <xdr:row>77</xdr:row>
      <xdr:rowOff>77983</xdr:rowOff>
    </xdr:to>
    <xdr:sp macro="" textlink="">
      <xdr:nvSpPr>
        <xdr:cNvPr id="415" name="フローチャート: 判断 414"/>
        <xdr:cNvSpPr/>
      </xdr:nvSpPr>
      <xdr:spPr>
        <a:xfrm>
          <a:off x="7810500" y="1317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69110</xdr:rowOff>
    </xdr:from>
    <xdr:ext cx="469744" cy="259045"/>
    <xdr:sp macro="" textlink="">
      <xdr:nvSpPr>
        <xdr:cNvPr id="416" name="テキスト ボックス 415"/>
        <xdr:cNvSpPr txBox="1"/>
      </xdr:nvSpPr>
      <xdr:spPr>
        <a:xfrm>
          <a:off x="7626428" y="13270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18811</xdr:rowOff>
    </xdr:from>
    <xdr:to>
      <xdr:col>36</xdr:col>
      <xdr:colOff>165100</xdr:colOff>
      <xdr:row>76</xdr:row>
      <xdr:rowOff>120411</xdr:rowOff>
    </xdr:to>
    <xdr:sp macro="" textlink="">
      <xdr:nvSpPr>
        <xdr:cNvPr id="417" name="フローチャート: 判断 416"/>
        <xdr:cNvSpPr/>
      </xdr:nvSpPr>
      <xdr:spPr>
        <a:xfrm>
          <a:off x="6921500" y="1304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136938</xdr:rowOff>
    </xdr:from>
    <xdr:ext cx="469744" cy="259045"/>
    <xdr:sp macro="" textlink="">
      <xdr:nvSpPr>
        <xdr:cNvPr id="418" name="テキスト ボックス 417"/>
        <xdr:cNvSpPr txBox="1"/>
      </xdr:nvSpPr>
      <xdr:spPr>
        <a:xfrm>
          <a:off x="6737428" y="1282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39568</xdr:rowOff>
    </xdr:from>
    <xdr:to>
      <xdr:col>55</xdr:col>
      <xdr:colOff>50800</xdr:colOff>
      <xdr:row>72</xdr:row>
      <xdr:rowOff>141168</xdr:rowOff>
    </xdr:to>
    <xdr:sp macro="" textlink="">
      <xdr:nvSpPr>
        <xdr:cNvPr id="424" name="楕円 423"/>
        <xdr:cNvSpPr/>
      </xdr:nvSpPr>
      <xdr:spPr>
        <a:xfrm>
          <a:off x="10426700" y="1238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62445</xdr:rowOff>
    </xdr:from>
    <xdr:ext cx="534377" cy="259045"/>
    <xdr:sp macro="" textlink="">
      <xdr:nvSpPr>
        <xdr:cNvPr id="425" name="商工費該当値テキスト"/>
        <xdr:cNvSpPr txBox="1"/>
      </xdr:nvSpPr>
      <xdr:spPr>
        <a:xfrm>
          <a:off x="10528300" y="12235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37054</xdr:rowOff>
    </xdr:from>
    <xdr:to>
      <xdr:col>50</xdr:col>
      <xdr:colOff>165100</xdr:colOff>
      <xdr:row>73</xdr:row>
      <xdr:rowOff>138654</xdr:rowOff>
    </xdr:to>
    <xdr:sp macro="" textlink="">
      <xdr:nvSpPr>
        <xdr:cNvPr id="426" name="楕円 425"/>
        <xdr:cNvSpPr/>
      </xdr:nvSpPr>
      <xdr:spPr>
        <a:xfrm>
          <a:off x="9588500" y="1255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155181</xdr:rowOff>
    </xdr:from>
    <xdr:ext cx="534377" cy="259045"/>
    <xdr:sp macro="" textlink="">
      <xdr:nvSpPr>
        <xdr:cNvPr id="427" name="テキスト ボックス 426"/>
        <xdr:cNvSpPr txBox="1"/>
      </xdr:nvSpPr>
      <xdr:spPr>
        <a:xfrm>
          <a:off x="9372111" y="1232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164156</xdr:rowOff>
    </xdr:from>
    <xdr:to>
      <xdr:col>46</xdr:col>
      <xdr:colOff>38100</xdr:colOff>
      <xdr:row>77</xdr:row>
      <xdr:rowOff>94306</xdr:rowOff>
    </xdr:to>
    <xdr:sp macro="" textlink="">
      <xdr:nvSpPr>
        <xdr:cNvPr id="428" name="楕円 427"/>
        <xdr:cNvSpPr/>
      </xdr:nvSpPr>
      <xdr:spPr>
        <a:xfrm>
          <a:off x="8699500" y="1319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85433</xdr:rowOff>
    </xdr:from>
    <xdr:ext cx="469744" cy="259045"/>
    <xdr:sp macro="" textlink="">
      <xdr:nvSpPr>
        <xdr:cNvPr id="429" name="テキスト ボックス 428"/>
        <xdr:cNvSpPr txBox="1"/>
      </xdr:nvSpPr>
      <xdr:spPr>
        <a:xfrm>
          <a:off x="8515428" y="1328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95712</xdr:rowOff>
    </xdr:from>
    <xdr:to>
      <xdr:col>41</xdr:col>
      <xdr:colOff>101600</xdr:colOff>
      <xdr:row>77</xdr:row>
      <xdr:rowOff>25862</xdr:rowOff>
    </xdr:to>
    <xdr:sp macro="" textlink="">
      <xdr:nvSpPr>
        <xdr:cNvPr id="430" name="楕円 429"/>
        <xdr:cNvSpPr/>
      </xdr:nvSpPr>
      <xdr:spPr>
        <a:xfrm>
          <a:off x="7810500" y="1312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42389</xdr:rowOff>
    </xdr:from>
    <xdr:ext cx="469744" cy="259045"/>
    <xdr:sp macro="" textlink="">
      <xdr:nvSpPr>
        <xdr:cNvPr id="431" name="テキスト ボックス 430"/>
        <xdr:cNvSpPr txBox="1"/>
      </xdr:nvSpPr>
      <xdr:spPr>
        <a:xfrm>
          <a:off x="7626428" y="12901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36139</xdr:rowOff>
    </xdr:from>
    <xdr:to>
      <xdr:col>36</xdr:col>
      <xdr:colOff>165100</xdr:colOff>
      <xdr:row>77</xdr:row>
      <xdr:rowOff>137739</xdr:rowOff>
    </xdr:to>
    <xdr:sp macro="" textlink="">
      <xdr:nvSpPr>
        <xdr:cNvPr id="432" name="楕円 431"/>
        <xdr:cNvSpPr/>
      </xdr:nvSpPr>
      <xdr:spPr>
        <a:xfrm>
          <a:off x="6921500" y="1323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128866</xdr:rowOff>
    </xdr:from>
    <xdr:ext cx="469744" cy="259045"/>
    <xdr:sp macro="" textlink="">
      <xdr:nvSpPr>
        <xdr:cNvPr id="433" name="テキスト ボックス 432"/>
        <xdr:cNvSpPr txBox="1"/>
      </xdr:nvSpPr>
      <xdr:spPr>
        <a:xfrm>
          <a:off x="6737428" y="13330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7" name="テキスト ボックス 44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9" name="テキスト ボックス 44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1" name="テキスト ボックス 45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46056</xdr:rowOff>
    </xdr:from>
    <xdr:to>
      <xdr:col>54</xdr:col>
      <xdr:colOff>189865</xdr:colOff>
      <xdr:row>98</xdr:row>
      <xdr:rowOff>83418</xdr:rowOff>
    </xdr:to>
    <xdr:cxnSp macro="">
      <xdr:nvCxnSpPr>
        <xdr:cNvPr id="455" name="直線コネクタ 454"/>
        <xdr:cNvCxnSpPr/>
      </xdr:nvCxnSpPr>
      <xdr:spPr>
        <a:xfrm flipV="1">
          <a:off x="10475595" y="15819456"/>
          <a:ext cx="1270" cy="1066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87245</xdr:rowOff>
    </xdr:from>
    <xdr:ext cx="534377" cy="259045"/>
    <xdr:sp macro="" textlink="">
      <xdr:nvSpPr>
        <xdr:cNvPr id="456" name="土木費最小値テキスト"/>
        <xdr:cNvSpPr txBox="1"/>
      </xdr:nvSpPr>
      <xdr:spPr>
        <a:xfrm>
          <a:off x="10528300" y="1688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83418</xdr:rowOff>
    </xdr:from>
    <xdr:to>
      <xdr:col>55</xdr:col>
      <xdr:colOff>88900</xdr:colOff>
      <xdr:row>98</xdr:row>
      <xdr:rowOff>83418</xdr:rowOff>
    </xdr:to>
    <xdr:cxnSp macro="">
      <xdr:nvCxnSpPr>
        <xdr:cNvPr id="457" name="直線コネクタ 456"/>
        <xdr:cNvCxnSpPr/>
      </xdr:nvCxnSpPr>
      <xdr:spPr>
        <a:xfrm>
          <a:off x="10388600" y="16885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164183</xdr:rowOff>
    </xdr:from>
    <xdr:ext cx="599010" cy="259045"/>
    <xdr:sp macro="" textlink="">
      <xdr:nvSpPr>
        <xdr:cNvPr id="458" name="土木費最大値テキスト"/>
        <xdr:cNvSpPr txBox="1"/>
      </xdr:nvSpPr>
      <xdr:spPr>
        <a:xfrm>
          <a:off x="10528300" y="1559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245,482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46056</xdr:rowOff>
    </xdr:from>
    <xdr:to>
      <xdr:col>55</xdr:col>
      <xdr:colOff>88900</xdr:colOff>
      <xdr:row>92</xdr:row>
      <xdr:rowOff>46056</xdr:rowOff>
    </xdr:to>
    <xdr:cxnSp macro="">
      <xdr:nvCxnSpPr>
        <xdr:cNvPr id="459" name="直線コネクタ 458"/>
        <xdr:cNvCxnSpPr/>
      </xdr:nvCxnSpPr>
      <xdr:spPr>
        <a:xfrm>
          <a:off x="10388600" y="1581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36007</xdr:rowOff>
    </xdr:from>
    <xdr:to>
      <xdr:col>55</xdr:col>
      <xdr:colOff>0</xdr:colOff>
      <xdr:row>96</xdr:row>
      <xdr:rowOff>80575</xdr:rowOff>
    </xdr:to>
    <xdr:cxnSp macro="">
      <xdr:nvCxnSpPr>
        <xdr:cNvPr id="460" name="直線コネクタ 459"/>
        <xdr:cNvCxnSpPr/>
      </xdr:nvCxnSpPr>
      <xdr:spPr>
        <a:xfrm>
          <a:off x="9639300" y="16323757"/>
          <a:ext cx="838200" cy="216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65471</xdr:rowOff>
    </xdr:from>
    <xdr:ext cx="534377" cy="259045"/>
    <xdr:sp macro="" textlink="">
      <xdr:nvSpPr>
        <xdr:cNvPr id="461" name="土木費平均値テキスト"/>
        <xdr:cNvSpPr txBox="1"/>
      </xdr:nvSpPr>
      <xdr:spPr>
        <a:xfrm>
          <a:off x="10528300" y="16696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87044</xdr:rowOff>
    </xdr:from>
    <xdr:to>
      <xdr:col>55</xdr:col>
      <xdr:colOff>50800</xdr:colOff>
      <xdr:row>98</xdr:row>
      <xdr:rowOff>17194</xdr:rowOff>
    </xdr:to>
    <xdr:sp macro="" textlink="">
      <xdr:nvSpPr>
        <xdr:cNvPr id="462" name="フローチャート: 判断 461"/>
        <xdr:cNvSpPr/>
      </xdr:nvSpPr>
      <xdr:spPr>
        <a:xfrm>
          <a:off x="10426700" y="16717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36007</xdr:rowOff>
    </xdr:from>
    <xdr:to>
      <xdr:col>50</xdr:col>
      <xdr:colOff>114300</xdr:colOff>
      <xdr:row>95</xdr:row>
      <xdr:rowOff>115934</xdr:rowOff>
    </xdr:to>
    <xdr:cxnSp macro="">
      <xdr:nvCxnSpPr>
        <xdr:cNvPr id="463" name="直線コネクタ 462"/>
        <xdr:cNvCxnSpPr/>
      </xdr:nvCxnSpPr>
      <xdr:spPr>
        <a:xfrm flipV="1">
          <a:off x="8750300" y="16323757"/>
          <a:ext cx="889000" cy="79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79949</xdr:rowOff>
    </xdr:from>
    <xdr:to>
      <xdr:col>50</xdr:col>
      <xdr:colOff>165100</xdr:colOff>
      <xdr:row>98</xdr:row>
      <xdr:rowOff>10099</xdr:rowOff>
    </xdr:to>
    <xdr:sp macro="" textlink="">
      <xdr:nvSpPr>
        <xdr:cNvPr id="464" name="フローチャート: 判断 463"/>
        <xdr:cNvSpPr/>
      </xdr:nvSpPr>
      <xdr:spPr>
        <a:xfrm>
          <a:off x="9588500" y="1671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1226</xdr:rowOff>
    </xdr:from>
    <xdr:ext cx="534377" cy="259045"/>
    <xdr:sp macro="" textlink="">
      <xdr:nvSpPr>
        <xdr:cNvPr id="465" name="テキスト ボックス 464"/>
        <xdr:cNvSpPr txBox="1"/>
      </xdr:nvSpPr>
      <xdr:spPr>
        <a:xfrm>
          <a:off x="9372111" y="16803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39994</xdr:rowOff>
    </xdr:from>
    <xdr:to>
      <xdr:col>45</xdr:col>
      <xdr:colOff>177800</xdr:colOff>
      <xdr:row>95</xdr:row>
      <xdr:rowOff>115934</xdr:rowOff>
    </xdr:to>
    <xdr:cxnSp macro="">
      <xdr:nvCxnSpPr>
        <xdr:cNvPr id="466" name="直線コネクタ 465"/>
        <xdr:cNvCxnSpPr/>
      </xdr:nvCxnSpPr>
      <xdr:spPr>
        <a:xfrm>
          <a:off x="7861300" y="15470494"/>
          <a:ext cx="889000" cy="933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85375</xdr:rowOff>
    </xdr:from>
    <xdr:to>
      <xdr:col>46</xdr:col>
      <xdr:colOff>38100</xdr:colOff>
      <xdr:row>98</xdr:row>
      <xdr:rowOff>15525</xdr:rowOff>
    </xdr:to>
    <xdr:sp macro="" textlink="">
      <xdr:nvSpPr>
        <xdr:cNvPr id="467" name="フローチャート: 判断 466"/>
        <xdr:cNvSpPr/>
      </xdr:nvSpPr>
      <xdr:spPr>
        <a:xfrm>
          <a:off x="86995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6652</xdr:rowOff>
    </xdr:from>
    <xdr:ext cx="534377" cy="259045"/>
    <xdr:sp macro="" textlink="">
      <xdr:nvSpPr>
        <xdr:cNvPr id="468" name="テキスト ボックス 467"/>
        <xdr:cNvSpPr txBox="1"/>
      </xdr:nvSpPr>
      <xdr:spPr>
        <a:xfrm>
          <a:off x="8483111" y="1680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39994</xdr:rowOff>
    </xdr:from>
    <xdr:to>
      <xdr:col>41</xdr:col>
      <xdr:colOff>50800</xdr:colOff>
      <xdr:row>94</xdr:row>
      <xdr:rowOff>92974</xdr:rowOff>
    </xdr:to>
    <xdr:cxnSp macro="">
      <xdr:nvCxnSpPr>
        <xdr:cNvPr id="469" name="直線コネクタ 468"/>
        <xdr:cNvCxnSpPr/>
      </xdr:nvCxnSpPr>
      <xdr:spPr>
        <a:xfrm flipV="1">
          <a:off x="6972300" y="15470494"/>
          <a:ext cx="889000" cy="738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71952</xdr:rowOff>
    </xdr:from>
    <xdr:to>
      <xdr:col>41</xdr:col>
      <xdr:colOff>101600</xdr:colOff>
      <xdr:row>98</xdr:row>
      <xdr:rowOff>2102</xdr:rowOff>
    </xdr:to>
    <xdr:sp macro="" textlink="">
      <xdr:nvSpPr>
        <xdr:cNvPr id="470" name="フローチャート: 判断 469"/>
        <xdr:cNvSpPr/>
      </xdr:nvSpPr>
      <xdr:spPr>
        <a:xfrm>
          <a:off x="7810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164679</xdr:rowOff>
    </xdr:from>
    <xdr:ext cx="534377" cy="259045"/>
    <xdr:sp macro="" textlink="">
      <xdr:nvSpPr>
        <xdr:cNvPr id="471" name="テキスト ボックス 470"/>
        <xdr:cNvSpPr txBox="1"/>
      </xdr:nvSpPr>
      <xdr:spPr>
        <a:xfrm>
          <a:off x="7594111" y="1679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45540</xdr:rowOff>
    </xdr:from>
    <xdr:to>
      <xdr:col>36</xdr:col>
      <xdr:colOff>165100</xdr:colOff>
      <xdr:row>97</xdr:row>
      <xdr:rowOff>147140</xdr:rowOff>
    </xdr:to>
    <xdr:sp macro="" textlink="">
      <xdr:nvSpPr>
        <xdr:cNvPr id="472" name="フローチャート: 判断 471"/>
        <xdr:cNvSpPr/>
      </xdr:nvSpPr>
      <xdr:spPr>
        <a:xfrm>
          <a:off x="6921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138267</xdr:rowOff>
    </xdr:from>
    <xdr:ext cx="534377" cy="259045"/>
    <xdr:sp macro="" textlink="">
      <xdr:nvSpPr>
        <xdr:cNvPr id="473" name="テキスト ボックス 472"/>
        <xdr:cNvSpPr txBox="1"/>
      </xdr:nvSpPr>
      <xdr:spPr>
        <a:xfrm>
          <a:off x="6705111" y="1676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29775</xdr:rowOff>
    </xdr:from>
    <xdr:to>
      <xdr:col>55</xdr:col>
      <xdr:colOff>50800</xdr:colOff>
      <xdr:row>96</xdr:row>
      <xdr:rowOff>131375</xdr:rowOff>
    </xdr:to>
    <xdr:sp macro="" textlink="">
      <xdr:nvSpPr>
        <xdr:cNvPr id="479" name="楕円 478"/>
        <xdr:cNvSpPr/>
      </xdr:nvSpPr>
      <xdr:spPr>
        <a:xfrm>
          <a:off x="10426700" y="1648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52652</xdr:rowOff>
    </xdr:from>
    <xdr:ext cx="534377" cy="259045"/>
    <xdr:sp macro="" textlink="">
      <xdr:nvSpPr>
        <xdr:cNvPr id="480" name="土木費該当値テキスト"/>
        <xdr:cNvSpPr txBox="1"/>
      </xdr:nvSpPr>
      <xdr:spPr>
        <a:xfrm>
          <a:off x="10528300" y="1634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156657</xdr:rowOff>
    </xdr:from>
    <xdr:to>
      <xdr:col>50</xdr:col>
      <xdr:colOff>165100</xdr:colOff>
      <xdr:row>95</xdr:row>
      <xdr:rowOff>86807</xdr:rowOff>
    </xdr:to>
    <xdr:sp macro="" textlink="">
      <xdr:nvSpPr>
        <xdr:cNvPr id="481" name="楕円 480"/>
        <xdr:cNvSpPr/>
      </xdr:nvSpPr>
      <xdr:spPr>
        <a:xfrm>
          <a:off x="9588500" y="1627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103334</xdr:rowOff>
    </xdr:from>
    <xdr:ext cx="599010" cy="259045"/>
    <xdr:sp macro="" textlink="">
      <xdr:nvSpPr>
        <xdr:cNvPr id="482" name="テキスト ボックス 481"/>
        <xdr:cNvSpPr txBox="1"/>
      </xdr:nvSpPr>
      <xdr:spPr>
        <a:xfrm>
          <a:off x="9339795" y="16048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65134</xdr:rowOff>
    </xdr:from>
    <xdr:to>
      <xdr:col>46</xdr:col>
      <xdr:colOff>38100</xdr:colOff>
      <xdr:row>95</xdr:row>
      <xdr:rowOff>166734</xdr:rowOff>
    </xdr:to>
    <xdr:sp macro="" textlink="">
      <xdr:nvSpPr>
        <xdr:cNvPr id="483" name="楕円 482"/>
        <xdr:cNvSpPr/>
      </xdr:nvSpPr>
      <xdr:spPr>
        <a:xfrm>
          <a:off x="8699500" y="1635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11811</xdr:rowOff>
    </xdr:from>
    <xdr:ext cx="599010" cy="259045"/>
    <xdr:sp macro="" textlink="">
      <xdr:nvSpPr>
        <xdr:cNvPr id="484" name="テキスト ボックス 483"/>
        <xdr:cNvSpPr txBox="1"/>
      </xdr:nvSpPr>
      <xdr:spPr>
        <a:xfrm>
          <a:off x="8450795" y="16128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89</xdr:row>
      <xdr:rowOff>160644</xdr:rowOff>
    </xdr:from>
    <xdr:to>
      <xdr:col>41</xdr:col>
      <xdr:colOff>101600</xdr:colOff>
      <xdr:row>90</xdr:row>
      <xdr:rowOff>90794</xdr:rowOff>
    </xdr:to>
    <xdr:sp macro="" textlink="">
      <xdr:nvSpPr>
        <xdr:cNvPr id="485" name="楕円 484"/>
        <xdr:cNvSpPr/>
      </xdr:nvSpPr>
      <xdr:spPr>
        <a:xfrm>
          <a:off x="7810500" y="1541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88</xdr:row>
      <xdr:rowOff>107321</xdr:rowOff>
    </xdr:from>
    <xdr:ext cx="599010" cy="259045"/>
    <xdr:sp macro="" textlink="">
      <xdr:nvSpPr>
        <xdr:cNvPr id="486" name="テキスト ボックス 485"/>
        <xdr:cNvSpPr txBox="1"/>
      </xdr:nvSpPr>
      <xdr:spPr>
        <a:xfrm>
          <a:off x="7561795" y="15194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42174</xdr:rowOff>
    </xdr:from>
    <xdr:to>
      <xdr:col>36</xdr:col>
      <xdr:colOff>165100</xdr:colOff>
      <xdr:row>94</xdr:row>
      <xdr:rowOff>143774</xdr:rowOff>
    </xdr:to>
    <xdr:sp macro="" textlink="">
      <xdr:nvSpPr>
        <xdr:cNvPr id="487" name="楕円 486"/>
        <xdr:cNvSpPr/>
      </xdr:nvSpPr>
      <xdr:spPr>
        <a:xfrm>
          <a:off x="6921500" y="1615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92</xdr:row>
      <xdr:rowOff>160301</xdr:rowOff>
    </xdr:from>
    <xdr:ext cx="599010" cy="259045"/>
    <xdr:sp macro="" textlink="">
      <xdr:nvSpPr>
        <xdr:cNvPr id="488" name="テキスト ボックス 487"/>
        <xdr:cNvSpPr txBox="1"/>
      </xdr:nvSpPr>
      <xdr:spPr>
        <a:xfrm>
          <a:off x="6672795" y="1593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1" name="テキスト ボックス 500"/>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95489</xdr:rowOff>
    </xdr:from>
    <xdr:to>
      <xdr:col>85</xdr:col>
      <xdr:colOff>126364</xdr:colOff>
      <xdr:row>39</xdr:row>
      <xdr:rowOff>75006</xdr:rowOff>
    </xdr:to>
    <xdr:cxnSp macro="">
      <xdr:nvCxnSpPr>
        <xdr:cNvPr id="511" name="直線コネクタ 510"/>
        <xdr:cNvCxnSpPr/>
      </xdr:nvCxnSpPr>
      <xdr:spPr>
        <a:xfrm flipV="1">
          <a:off x="16317595" y="5581889"/>
          <a:ext cx="1269" cy="1179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78833</xdr:rowOff>
    </xdr:from>
    <xdr:ext cx="469744" cy="259045"/>
    <xdr:sp macro="" textlink="">
      <xdr:nvSpPr>
        <xdr:cNvPr id="512" name="消防費最小値テキスト"/>
        <xdr:cNvSpPr txBox="1"/>
      </xdr:nvSpPr>
      <xdr:spPr>
        <a:xfrm>
          <a:off x="16370300" y="6765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75006</xdr:rowOff>
    </xdr:from>
    <xdr:to>
      <xdr:col>86</xdr:col>
      <xdr:colOff>25400</xdr:colOff>
      <xdr:row>39</xdr:row>
      <xdr:rowOff>75006</xdr:rowOff>
    </xdr:to>
    <xdr:cxnSp macro="">
      <xdr:nvCxnSpPr>
        <xdr:cNvPr id="513" name="直線コネクタ 512"/>
        <xdr:cNvCxnSpPr/>
      </xdr:nvCxnSpPr>
      <xdr:spPr>
        <a:xfrm>
          <a:off x="16230600" y="67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42166</xdr:rowOff>
    </xdr:from>
    <xdr:ext cx="534377" cy="259045"/>
    <xdr:sp macro="" textlink="">
      <xdr:nvSpPr>
        <xdr:cNvPr id="514" name="消防費最大値テキスト"/>
        <xdr:cNvSpPr txBox="1"/>
      </xdr:nvSpPr>
      <xdr:spPr>
        <a:xfrm>
          <a:off x="16370300" y="535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95489</xdr:rowOff>
    </xdr:from>
    <xdr:to>
      <xdr:col>86</xdr:col>
      <xdr:colOff>25400</xdr:colOff>
      <xdr:row>32</xdr:row>
      <xdr:rowOff>95489</xdr:rowOff>
    </xdr:to>
    <xdr:cxnSp macro="">
      <xdr:nvCxnSpPr>
        <xdr:cNvPr id="515" name="直線コネクタ 514"/>
        <xdr:cNvCxnSpPr/>
      </xdr:nvCxnSpPr>
      <xdr:spPr>
        <a:xfrm>
          <a:off x="16230600" y="558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78618</xdr:rowOff>
    </xdr:from>
    <xdr:to>
      <xdr:col>85</xdr:col>
      <xdr:colOff>127000</xdr:colOff>
      <xdr:row>38</xdr:row>
      <xdr:rowOff>86527</xdr:rowOff>
    </xdr:to>
    <xdr:cxnSp macro="">
      <xdr:nvCxnSpPr>
        <xdr:cNvPr id="516" name="直線コネクタ 515"/>
        <xdr:cNvCxnSpPr/>
      </xdr:nvCxnSpPr>
      <xdr:spPr>
        <a:xfrm flipV="1">
          <a:off x="15481300" y="6593718"/>
          <a:ext cx="838200" cy="7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85259</xdr:rowOff>
    </xdr:from>
    <xdr:ext cx="534377" cy="259045"/>
    <xdr:sp macro="" textlink="">
      <xdr:nvSpPr>
        <xdr:cNvPr id="517" name="消防費平均値テキスト"/>
        <xdr:cNvSpPr txBox="1"/>
      </xdr:nvSpPr>
      <xdr:spPr>
        <a:xfrm>
          <a:off x="16370300" y="6257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62382</xdr:rowOff>
    </xdr:from>
    <xdr:to>
      <xdr:col>85</xdr:col>
      <xdr:colOff>177800</xdr:colOff>
      <xdr:row>37</xdr:row>
      <xdr:rowOff>163982</xdr:rowOff>
    </xdr:to>
    <xdr:sp macro="" textlink="">
      <xdr:nvSpPr>
        <xdr:cNvPr id="518" name="フローチャート: 判断 517"/>
        <xdr:cNvSpPr/>
      </xdr:nvSpPr>
      <xdr:spPr>
        <a:xfrm>
          <a:off x="162687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85705</xdr:rowOff>
    </xdr:from>
    <xdr:to>
      <xdr:col>81</xdr:col>
      <xdr:colOff>50800</xdr:colOff>
      <xdr:row>38</xdr:row>
      <xdr:rowOff>86527</xdr:rowOff>
    </xdr:to>
    <xdr:cxnSp macro="">
      <xdr:nvCxnSpPr>
        <xdr:cNvPr id="519" name="直線コネクタ 518"/>
        <xdr:cNvCxnSpPr/>
      </xdr:nvCxnSpPr>
      <xdr:spPr>
        <a:xfrm>
          <a:off x="14592300" y="6600805"/>
          <a:ext cx="889000" cy="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43546</xdr:rowOff>
    </xdr:from>
    <xdr:to>
      <xdr:col>81</xdr:col>
      <xdr:colOff>101600</xdr:colOff>
      <xdr:row>37</xdr:row>
      <xdr:rowOff>145146</xdr:rowOff>
    </xdr:to>
    <xdr:sp macro="" textlink="">
      <xdr:nvSpPr>
        <xdr:cNvPr id="520" name="フローチャート: 判断 519"/>
        <xdr:cNvSpPr/>
      </xdr:nvSpPr>
      <xdr:spPr>
        <a:xfrm>
          <a:off x="15430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161673</xdr:rowOff>
    </xdr:from>
    <xdr:ext cx="534377" cy="259045"/>
    <xdr:sp macro="" textlink="">
      <xdr:nvSpPr>
        <xdr:cNvPr id="521" name="テキスト ボックス 520"/>
        <xdr:cNvSpPr txBox="1"/>
      </xdr:nvSpPr>
      <xdr:spPr>
        <a:xfrm>
          <a:off x="15214111" y="616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85705</xdr:rowOff>
    </xdr:from>
    <xdr:to>
      <xdr:col>76</xdr:col>
      <xdr:colOff>114300</xdr:colOff>
      <xdr:row>38</xdr:row>
      <xdr:rowOff>89819</xdr:rowOff>
    </xdr:to>
    <xdr:cxnSp macro="">
      <xdr:nvCxnSpPr>
        <xdr:cNvPr id="522" name="直線コネクタ 521"/>
        <xdr:cNvCxnSpPr/>
      </xdr:nvCxnSpPr>
      <xdr:spPr>
        <a:xfrm flipV="1">
          <a:off x="13703300" y="6600805"/>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55525</xdr:rowOff>
    </xdr:from>
    <xdr:to>
      <xdr:col>76</xdr:col>
      <xdr:colOff>165100</xdr:colOff>
      <xdr:row>37</xdr:row>
      <xdr:rowOff>157125</xdr:rowOff>
    </xdr:to>
    <xdr:sp macro="" textlink="">
      <xdr:nvSpPr>
        <xdr:cNvPr id="523" name="フローチャート: 判断 522"/>
        <xdr:cNvSpPr/>
      </xdr:nvSpPr>
      <xdr:spPr>
        <a:xfrm>
          <a:off x="14541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2202</xdr:rowOff>
    </xdr:from>
    <xdr:ext cx="534377" cy="259045"/>
    <xdr:sp macro="" textlink="">
      <xdr:nvSpPr>
        <xdr:cNvPr id="524" name="テキスト ボックス 523"/>
        <xdr:cNvSpPr txBox="1"/>
      </xdr:nvSpPr>
      <xdr:spPr>
        <a:xfrm>
          <a:off x="14325111" y="617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76149</xdr:rowOff>
    </xdr:from>
    <xdr:to>
      <xdr:col>71</xdr:col>
      <xdr:colOff>177800</xdr:colOff>
      <xdr:row>38</xdr:row>
      <xdr:rowOff>89819</xdr:rowOff>
    </xdr:to>
    <xdr:cxnSp macro="">
      <xdr:nvCxnSpPr>
        <xdr:cNvPr id="525" name="直線コネクタ 524"/>
        <xdr:cNvCxnSpPr/>
      </xdr:nvCxnSpPr>
      <xdr:spPr>
        <a:xfrm>
          <a:off x="12814300" y="6591249"/>
          <a:ext cx="889000" cy="1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80487</xdr:rowOff>
    </xdr:from>
    <xdr:to>
      <xdr:col>72</xdr:col>
      <xdr:colOff>38100</xdr:colOff>
      <xdr:row>38</xdr:row>
      <xdr:rowOff>10637</xdr:rowOff>
    </xdr:to>
    <xdr:sp macro="" textlink="">
      <xdr:nvSpPr>
        <xdr:cNvPr id="526" name="フローチャート: 判断 525"/>
        <xdr:cNvSpPr/>
      </xdr:nvSpPr>
      <xdr:spPr>
        <a:xfrm>
          <a:off x="13652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27164</xdr:rowOff>
    </xdr:from>
    <xdr:ext cx="534377" cy="259045"/>
    <xdr:sp macro="" textlink="">
      <xdr:nvSpPr>
        <xdr:cNvPr id="527" name="テキスト ボックス 526"/>
        <xdr:cNvSpPr txBox="1"/>
      </xdr:nvSpPr>
      <xdr:spPr>
        <a:xfrm>
          <a:off x="13436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28" name="フローチャート: 判断 527"/>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46641</xdr:rowOff>
    </xdr:from>
    <xdr:ext cx="534377" cy="259045"/>
    <xdr:sp macro="" textlink="">
      <xdr:nvSpPr>
        <xdr:cNvPr id="529" name="テキスト ボックス 528"/>
        <xdr:cNvSpPr txBox="1"/>
      </xdr:nvSpPr>
      <xdr:spPr>
        <a:xfrm>
          <a:off x="12547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27818</xdr:rowOff>
    </xdr:from>
    <xdr:to>
      <xdr:col>85</xdr:col>
      <xdr:colOff>177800</xdr:colOff>
      <xdr:row>38</xdr:row>
      <xdr:rowOff>129418</xdr:rowOff>
    </xdr:to>
    <xdr:sp macro="" textlink="">
      <xdr:nvSpPr>
        <xdr:cNvPr id="535" name="楕円 534"/>
        <xdr:cNvSpPr/>
      </xdr:nvSpPr>
      <xdr:spPr>
        <a:xfrm>
          <a:off x="16268700" y="654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6245</xdr:rowOff>
    </xdr:from>
    <xdr:ext cx="534377" cy="259045"/>
    <xdr:sp macro="" textlink="">
      <xdr:nvSpPr>
        <xdr:cNvPr id="536" name="消防費該当値テキスト"/>
        <xdr:cNvSpPr txBox="1"/>
      </xdr:nvSpPr>
      <xdr:spPr>
        <a:xfrm>
          <a:off x="16370300" y="652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35727</xdr:rowOff>
    </xdr:from>
    <xdr:to>
      <xdr:col>81</xdr:col>
      <xdr:colOff>101600</xdr:colOff>
      <xdr:row>38</xdr:row>
      <xdr:rowOff>137327</xdr:rowOff>
    </xdr:to>
    <xdr:sp macro="" textlink="">
      <xdr:nvSpPr>
        <xdr:cNvPr id="537" name="楕円 536"/>
        <xdr:cNvSpPr/>
      </xdr:nvSpPr>
      <xdr:spPr>
        <a:xfrm>
          <a:off x="15430500" y="655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128454</xdr:rowOff>
    </xdr:from>
    <xdr:ext cx="534377" cy="259045"/>
    <xdr:sp macro="" textlink="">
      <xdr:nvSpPr>
        <xdr:cNvPr id="538" name="テキスト ボックス 537"/>
        <xdr:cNvSpPr txBox="1"/>
      </xdr:nvSpPr>
      <xdr:spPr>
        <a:xfrm>
          <a:off x="15214111" y="6643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34905</xdr:rowOff>
    </xdr:from>
    <xdr:to>
      <xdr:col>76</xdr:col>
      <xdr:colOff>165100</xdr:colOff>
      <xdr:row>38</xdr:row>
      <xdr:rowOff>136505</xdr:rowOff>
    </xdr:to>
    <xdr:sp macro="" textlink="">
      <xdr:nvSpPr>
        <xdr:cNvPr id="539" name="楕円 538"/>
        <xdr:cNvSpPr/>
      </xdr:nvSpPr>
      <xdr:spPr>
        <a:xfrm>
          <a:off x="14541500" y="655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127632</xdr:rowOff>
    </xdr:from>
    <xdr:ext cx="534377" cy="259045"/>
    <xdr:sp macro="" textlink="">
      <xdr:nvSpPr>
        <xdr:cNvPr id="540" name="テキスト ボックス 539"/>
        <xdr:cNvSpPr txBox="1"/>
      </xdr:nvSpPr>
      <xdr:spPr>
        <a:xfrm>
          <a:off x="14325111" y="664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39019</xdr:rowOff>
    </xdr:from>
    <xdr:to>
      <xdr:col>72</xdr:col>
      <xdr:colOff>38100</xdr:colOff>
      <xdr:row>38</xdr:row>
      <xdr:rowOff>140619</xdr:rowOff>
    </xdr:to>
    <xdr:sp macro="" textlink="">
      <xdr:nvSpPr>
        <xdr:cNvPr id="541" name="楕円 540"/>
        <xdr:cNvSpPr/>
      </xdr:nvSpPr>
      <xdr:spPr>
        <a:xfrm>
          <a:off x="13652500" y="655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131746</xdr:rowOff>
    </xdr:from>
    <xdr:ext cx="534377" cy="259045"/>
    <xdr:sp macro="" textlink="">
      <xdr:nvSpPr>
        <xdr:cNvPr id="542" name="テキスト ボックス 541"/>
        <xdr:cNvSpPr txBox="1"/>
      </xdr:nvSpPr>
      <xdr:spPr>
        <a:xfrm>
          <a:off x="13436111" y="664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25349</xdr:rowOff>
    </xdr:from>
    <xdr:to>
      <xdr:col>67</xdr:col>
      <xdr:colOff>101600</xdr:colOff>
      <xdr:row>38</xdr:row>
      <xdr:rowOff>126949</xdr:rowOff>
    </xdr:to>
    <xdr:sp macro="" textlink="">
      <xdr:nvSpPr>
        <xdr:cNvPr id="543" name="楕円 542"/>
        <xdr:cNvSpPr/>
      </xdr:nvSpPr>
      <xdr:spPr>
        <a:xfrm>
          <a:off x="12763500" y="654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118076</xdr:rowOff>
    </xdr:from>
    <xdr:ext cx="534377" cy="259045"/>
    <xdr:sp macro="" textlink="">
      <xdr:nvSpPr>
        <xdr:cNvPr id="544" name="テキスト ボックス 543"/>
        <xdr:cNvSpPr txBox="1"/>
      </xdr:nvSpPr>
      <xdr:spPr>
        <a:xfrm>
          <a:off x="12547111" y="6633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7" name="テキスト ボックス 55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9" name="テキスト ボックス 55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1" name="テキスト ボックス 56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3" name="テキスト ボックス 562"/>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44431</xdr:rowOff>
    </xdr:from>
    <xdr:to>
      <xdr:col>85</xdr:col>
      <xdr:colOff>126364</xdr:colOff>
      <xdr:row>58</xdr:row>
      <xdr:rowOff>106249</xdr:rowOff>
    </xdr:to>
    <xdr:cxnSp macro="">
      <xdr:nvCxnSpPr>
        <xdr:cNvPr id="569" name="直線コネクタ 568"/>
        <xdr:cNvCxnSpPr/>
      </xdr:nvCxnSpPr>
      <xdr:spPr>
        <a:xfrm flipV="1">
          <a:off x="16317595" y="8788381"/>
          <a:ext cx="1269" cy="1261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110076</xdr:rowOff>
    </xdr:from>
    <xdr:ext cx="534377" cy="259045"/>
    <xdr:sp macro="" textlink="">
      <xdr:nvSpPr>
        <xdr:cNvPr id="570" name="教育費最小値テキスト"/>
        <xdr:cNvSpPr txBox="1"/>
      </xdr:nvSpPr>
      <xdr:spPr>
        <a:xfrm>
          <a:off x="16370300" y="1005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106249</xdr:rowOff>
    </xdr:from>
    <xdr:to>
      <xdr:col>86</xdr:col>
      <xdr:colOff>25400</xdr:colOff>
      <xdr:row>58</xdr:row>
      <xdr:rowOff>106249</xdr:rowOff>
    </xdr:to>
    <xdr:cxnSp macro="">
      <xdr:nvCxnSpPr>
        <xdr:cNvPr id="571" name="直線コネクタ 570"/>
        <xdr:cNvCxnSpPr/>
      </xdr:nvCxnSpPr>
      <xdr:spPr>
        <a:xfrm>
          <a:off x="16230600" y="10050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162558</xdr:rowOff>
    </xdr:from>
    <xdr:ext cx="534377" cy="259045"/>
    <xdr:sp macro="" textlink="">
      <xdr:nvSpPr>
        <xdr:cNvPr id="572" name="教育費最大値テキスト"/>
        <xdr:cNvSpPr txBox="1"/>
      </xdr:nvSpPr>
      <xdr:spPr>
        <a:xfrm>
          <a:off x="16370300" y="856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92,001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44431</xdr:rowOff>
    </xdr:from>
    <xdr:to>
      <xdr:col>86</xdr:col>
      <xdr:colOff>25400</xdr:colOff>
      <xdr:row>51</xdr:row>
      <xdr:rowOff>44431</xdr:rowOff>
    </xdr:to>
    <xdr:cxnSp macro="">
      <xdr:nvCxnSpPr>
        <xdr:cNvPr id="573" name="直線コネクタ 572"/>
        <xdr:cNvCxnSpPr/>
      </xdr:nvCxnSpPr>
      <xdr:spPr>
        <a:xfrm>
          <a:off x="16230600" y="878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115488</xdr:rowOff>
    </xdr:from>
    <xdr:to>
      <xdr:col>85</xdr:col>
      <xdr:colOff>127000</xdr:colOff>
      <xdr:row>56</xdr:row>
      <xdr:rowOff>166980</xdr:rowOff>
    </xdr:to>
    <xdr:cxnSp macro="">
      <xdr:nvCxnSpPr>
        <xdr:cNvPr id="574" name="直線コネクタ 573"/>
        <xdr:cNvCxnSpPr/>
      </xdr:nvCxnSpPr>
      <xdr:spPr>
        <a:xfrm flipV="1">
          <a:off x="15481300" y="9716688"/>
          <a:ext cx="838200" cy="51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82554</xdr:rowOff>
    </xdr:from>
    <xdr:ext cx="534377" cy="259045"/>
    <xdr:sp macro="" textlink="">
      <xdr:nvSpPr>
        <xdr:cNvPr id="575" name="教育費平均値テキスト"/>
        <xdr:cNvSpPr txBox="1"/>
      </xdr:nvSpPr>
      <xdr:spPr>
        <a:xfrm>
          <a:off x="16370300" y="9512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59677</xdr:rowOff>
    </xdr:from>
    <xdr:to>
      <xdr:col>85</xdr:col>
      <xdr:colOff>177800</xdr:colOff>
      <xdr:row>56</xdr:row>
      <xdr:rowOff>161277</xdr:rowOff>
    </xdr:to>
    <xdr:sp macro="" textlink="">
      <xdr:nvSpPr>
        <xdr:cNvPr id="576" name="フローチャート: 判断 575"/>
        <xdr:cNvSpPr/>
      </xdr:nvSpPr>
      <xdr:spPr>
        <a:xfrm>
          <a:off x="162687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62223</xdr:rowOff>
    </xdr:from>
    <xdr:to>
      <xdr:col>81</xdr:col>
      <xdr:colOff>50800</xdr:colOff>
      <xdr:row>56</xdr:row>
      <xdr:rowOff>166980</xdr:rowOff>
    </xdr:to>
    <xdr:cxnSp macro="">
      <xdr:nvCxnSpPr>
        <xdr:cNvPr id="577" name="直線コネクタ 576"/>
        <xdr:cNvCxnSpPr/>
      </xdr:nvCxnSpPr>
      <xdr:spPr>
        <a:xfrm>
          <a:off x="14592300" y="9663423"/>
          <a:ext cx="889000" cy="104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79890</xdr:rowOff>
    </xdr:from>
    <xdr:to>
      <xdr:col>81</xdr:col>
      <xdr:colOff>101600</xdr:colOff>
      <xdr:row>57</xdr:row>
      <xdr:rowOff>10040</xdr:rowOff>
    </xdr:to>
    <xdr:sp macro="" textlink="">
      <xdr:nvSpPr>
        <xdr:cNvPr id="578" name="フローチャート: 判断 577"/>
        <xdr:cNvSpPr/>
      </xdr:nvSpPr>
      <xdr:spPr>
        <a:xfrm>
          <a:off x="15430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26567</xdr:rowOff>
    </xdr:from>
    <xdr:ext cx="534377" cy="259045"/>
    <xdr:sp macro="" textlink="">
      <xdr:nvSpPr>
        <xdr:cNvPr id="579" name="テキスト ボックス 578"/>
        <xdr:cNvSpPr txBox="1"/>
      </xdr:nvSpPr>
      <xdr:spPr>
        <a:xfrm>
          <a:off x="15214111" y="945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120193</xdr:rowOff>
    </xdr:from>
    <xdr:to>
      <xdr:col>76</xdr:col>
      <xdr:colOff>114300</xdr:colOff>
      <xdr:row>56</xdr:row>
      <xdr:rowOff>62223</xdr:rowOff>
    </xdr:to>
    <xdr:cxnSp macro="">
      <xdr:nvCxnSpPr>
        <xdr:cNvPr id="580" name="直線コネクタ 579"/>
        <xdr:cNvCxnSpPr/>
      </xdr:nvCxnSpPr>
      <xdr:spPr>
        <a:xfrm>
          <a:off x="13703300" y="8864143"/>
          <a:ext cx="889000" cy="799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109703</xdr:rowOff>
    </xdr:from>
    <xdr:to>
      <xdr:col>76</xdr:col>
      <xdr:colOff>165100</xdr:colOff>
      <xdr:row>57</xdr:row>
      <xdr:rowOff>39853</xdr:rowOff>
    </xdr:to>
    <xdr:sp macro="" textlink="">
      <xdr:nvSpPr>
        <xdr:cNvPr id="581" name="フローチャート: 判断 580"/>
        <xdr:cNvSpPr/>
      </xdr:nvSpPr>
      <xdr:spPr>
        <a:xfrm>
          <a:off x="14541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30980</xdr:rowOff>
    </xdr:from>
    <xdr:ext cx="534377" cy="259045"/>
    <xdr:sp macro="" textlink="">
      <xdr:nvSpPr>
        <xdr:cNvPr id="582" name="テキスト ボックス 581"/>
        <xdr:cNvSpPr txBox="1"/>
      </xdr:nvSpPr>
      <xdr:spPr>
        <a:xfrm>
          <a:off x="14325111" y="980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120193</xdr:rowOff>
    </xdr:from>
    <xdr:to>
      <xdr:col>71</xdr:col>
      <xdr:colOff>177800</xdr:colOff>
      <xdr:row>57</xdr:row>
      <xdr:rowOff>35192</xdr:rowOff>
    </xdr:to>
    <xdr:cxnSp macro="">
      <xdr:nvCxnSpPr>
        <xdr:cNvPr id="583" name="直線コネクタ 582"/>
        <xdr:cNvCxnSpPr/>
      </xdr:nvCxnSpPr>
      <xdr:spPr>
        <a:xfrm flipV="1">
          <a:off x="12814300" y="8864143"/>
          <a:ext cx="889000" cy="943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90748</xdr:rowOff>
    </xdr:from>
    <xdr:to>
      <xdr:col>72</xdr:col>
      <xdr:colOff>38100</xdr:colOff>
      <xdr:row>57</xdr:row>
      <xdr:rowOff>20898</xdr:rowOff>
    </xdr:to>
    <xdr:sp macro="" textlink="">
      <xdr:nvSpPr>
        <xdr:cNvPr id="584" name="フローチャート: 判断 583"/>
        <xdr:cNvSpPr/>
      </xdr:nvSpPr>
      <xdr:spPr>
        <a:xfrm>
          <a:off x="136525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12025</xdr:rowOff>
    </xdr:from>
    <xdr:ext cx="534377" cy="259045"/>
    <xdr:sp macro="" textlink="">
      <xdr:nvSpPr>
        <xdr:cNvPr id="585" name="テキスト ボックス 584"/>
        <xdr:cNvSpPr txBox="1"/>
      </xdr:nvSpPr>
      <xdr:spPr>
        <a:xfrm>
          <a:off x="13436111" y="978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3690</xdr:rowOff>
    </xdr:from>
    <xdr:to>
      <xdr:col>67</xdr:col>
      <xdr:colOff>101600</xdr:colOff>
      <xdr:row>56</xdr:row>
      <xdr:rowOff>105290</xdr:rowOff>
    </xdr:to>
    <xdr:sp macro="" textlink="">
      <xdr:nvSpPr>
        <xdr:cNvPr id="586" name="フローチャート: 判断 585"/>
        <xdr:cNvSpPr/>
      </xdr:nvSpPr>
      <xdr:spPr>
        <a:xfrm>
          <a:off x="12763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121817</xdr:rowOff>
    </xdr:from>
    <xdr:ext cx="534377" cy="259045"/>
    <xdr:sp macro="" textlink="">
      <xdr:nvSpPr>
        <xdr:cNvPr id="587" name="テキスト ボックス 586"/>
        <xdr:cNvSpPr txBox="1"/>
      </xdr:nvSpPr>
      <xdr:spPr>
        <a:xfrm>
          <a:off x="12547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64688</xdr:rowOff>
    </xdr:from>
    <xdr:to>
      <xdr:col>85</xdr:col>
      <xdr:colOff>177800</xdr:colOff>
      <xdr:row>56</xdr:row>
      <xdr:rowOff>166288</xdr:rowOff>
    </xdr:to>
    <xdr:sp macro="" textlink="">
      <xdr:nvSpPr>
        <xdr:cNvPr id="593" name="楕円 592"/>
        <xdr:cNvSpPr/>
      </xdr:nvSpPr>
      <xdr:spPr>
        <a:xfrm>
          <a:off x="16268700" y="966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43115</xdr:rowOff>
    </xdr:from>
    <xdr:ext cx="534377" cy="259045"/>
    <xdr:sp macro="" textlink="">
      <xdr:nvSpPr>
        <xdr:cNvPr id="594" name="教育費該当値テキスト"/>
        <xdr:cNvSpPr txBox="1"/>
      </xdr:nvSpPr>
      <xdr:spPr>
        <a:xfrm>
          <a:off x="16370300" y="964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116180</xdr:rowOff>
    </xdr:from>
    <xdr:to>
      <xdr:col>81</xdr:col>
      <xdr:colOff>101600</xdr:colOff>
      <xdr:row>57</xdr:row>
      <xdr:rowOff>46330</xdr:rowOff>
    </xdr:to>
    <xdr:sp macro="" textlink="">
      <xdr:nvSpPr>
        <xdr:cNvPr id="595" name="楕円 594"/>
        <xdr:cNvSpPr/>
      </xdr:nvSpPr>
      <xdr:spPr>
        <a:xfrm>
          <a:off x="15430500" y="97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37457</xdr:rowOff>
    </xdr:from>
    <xdr:ext cx="534377" cy="259045"/>
    <xdr:sp macro="" textlink="">
      <xdr:nvSpPr>
        <xdr:cNvPr id="596" name="テキスト ボックス 595"/>
        <xdr:cNvSpPr txBox="1"/>
      </xdr:nvSpPr>
      <xdr:spPr>
        <a:xfrm>
          <a:off x="15214111" y="981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11423</xdr:rowOff>
    </xdr:from>
    <xdr:to>
      <xdr:col>76</xdr:col>
      <xdr:colOff>165100</xdr:colOff>
      <xdr:row>56</xdr:row>
      <xdr:rowOff>113023</xdr:rowOff>
    </xdr:to>
    <xdr:sp macro="" textlink="">
      <xdr:nvSpPr>
        <xdr:cNvPr id="597" name="楕円 596"/>
        <xdr:cNvSpPr/>
      </xdr:nvSpPr>
      <xdr:spPr>
        <a:xfrm>
          <a:off x="14541500" y="961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129550</xdr:rowOff>
    </xdr:from>
    <xdr:ext cx="534377" cy="259045"/>
    <xdr:sp macro="" textlink="">
      <xdr:nvSpPr>
        <xdr:cNvPr id="598" name="テキスト ボックス 597"/>
        <xdr:cNvSpPr txBox="1"/>
      </xdr:nvSpPr>
      <xdr:spPr>
        <a:xfrm>
          <a:off x="14325111" y="938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51</xdr:row>
      <xdr:rowOff>69393</xdr:rowOff>
    </xdr:from>
    <xdr:to>
      <xdr:col>72</xdr:col>
      <xdr:colOff>38100</xdr:colOff>
      <xdr:row>51</xdr:row>
      <xdr:rowOff>170993</xdr:rowOff>
    </xdr:to>
    <xdr:sp macro="" textlink="">
      <xdr:nvSpPr>
        <xdr:cNvPr id="599" name="楕円 598"/>
        <xdr:cNvSpPr/>
      </xdr:nvSpPr>
      <xdr:spPr>
        <a:xfrm>
          <a:off x="13652500" y="881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50</xdr:row>
      <xdr:rowOff>16070</xdr:rowOff>
    </xdr:from>
    <xdr:ext cx="534377" cy="259045"/>
    <xdr:sp macro="" textlink="">
      <xdr:nvSpPr>
        <xdr:cNvPr id="600" name="テキスト ボックス 599"/>
        <xdr:cNvSpPr txBox="1"/>
      </xdr:nvSpPr>
      <xdr:spPr>
        <a:xfrm>
          <a:off x="13436111" y="8588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155842</xdr:rowOff>
    </xdr:from>
    <xdr:to>
      <xdr:col>67</xdr:col>
      <xdr:colOff>101600</xdr:colOff>
      <xdr:row>57</xdr:row>
      <xdr:rowOff>85992</xdr:rowOff>
    </xdr:to>
    <xdr:sp macro="" textlink="">
      <xdr:nvSpPr>
        <xdr:cNvPr id="601" name="楕円 600"/>
        <xdr:cNvSpPr/>
      </xdr:nvSpPr>
      <xdr:spPr>
        <a:xfrm>
          <a:off x="12763500" y="975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77119</xdr:rowOff>
    </xdr:from>
    <xdr:ext cx="534377" cy="259045"/>
    <xdr:sp macro="" textlink="">
      <xdr:nvSpPr>
        <xdr:cNvPr id="602" name="テキスト ボックス 601"/>
        <xdr:cNvSpPr txBox="1"/>
      </xdr:nvSpPr>
      <xdr:spPr>
        <a:xfrm>
          <a:off x="12547111" y="9849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2" name="テキスト ボックス 62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130137</xdr:rowOff>
    </xdr:from>
    <xdr:to>
      <xdr:col>85</xdr:col>
      <xdr:colOff>126364</xdr:colOff>
      <xdr:row>79</xdr:row>
      <xdr:rowOff>44450</xdr:rowOff>
    </xdr:to>
    <xdr:cxnSp macro="">
      <xdr:nvCxnSpPr>
        <xdr:cNvPr id="626" name="直線コネクタ 625"/>
        <xdr:cNvCxnSpPr/>
      </xdr:nvCxnSpPr>
      <xdr:spPr>
        <a:xfrm flipV="1">
          <a:off x="16317595" y="12131637"/>
          <a:ext cx="1269" cy="1457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76814</xdr:rowOff>
    </xdr:from>
    <xdr:ext cx="534377" cy="259045"/>
    <xdr:sp macro="" textlink="">
      <xdr:nvSpPr>
        <xdr:cNvPr id="629" name="災害復旧費最大値テキスト"/>
        <xdr:cNvSpPr txBox="1"/>
      </xdr:nvSpPr>
      <xdr:spPr>
        <a:xfrm>
          <a:off x="16370300" y="1190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130137</xdr:rowOff>
    </xdr:from>
    <xdr:to>
      <xdr:col>86</xdr:col>
      <xdr:colOff>25400</xdr:colOff>
      <xdr:row>70</xdr:row>
      <xdr:rowOff>130137</xdr:rowOff>
    </xdr:to>
    <xdr:cxnSp macro="">
      <xdr:nvCxnSpPr>
        <xdr:cNvPr id="630" name="直線コネクタ 629"/>
        <xdr:cNvCxnSpPr/>
      </xdr:nvCxnSpPr>
      <xdr:spPr>
        <a:xfrm>
          <a:off x="16230600" y="12131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1" name="直線コネクタ 630"/>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124579</xdr:rowOff>
    </xdr:from>
    <xdr:ext cx="469744" cy="259045"/>
    <xdr:sp macro="" textlink="">
      <xdr:nvSpPr>
        <xdr:cNvPr id="632" name="災害復旧費平均値テキスト"/>
        <xdr:cNvSpPr txBox="1"/>
      </xdr:nvSpPr>
      <xdr:spPr>
        <a:xfrm>
          <a:off x="16370300" y="13326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101702</xdr:rowOff>
    </xdr:from>
    <xdr:to>
      <xdr:col>85</xdr:col>
      <xdr:colOff>177800</xdr:colOff>
      <xdr:row>79</xdr:row>
      <xdr:rowOff>31852</xdr:rowOff>
    </xdr:to>
    <xdr:sp macro="" textlink="">
      <xdr:nvSpPr>
        <xdr:cNvPr id="633" name="フローチャート: 判断 632"/>
        <xdr:cNvSpPr/>
      </xdr:nvSpPr>
      <xdr:spPr>
        <a:xfrm>
          <a:off x="16268700" y="134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4" name="直線コネクタ 633"/>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141860</xdr:rowOff>
    </xdr:from>
    <xdr:to>
      <xdr:col>81</xdr:col>
      <xdr:colOff>101600</xdr:colOff>
      <xdr:row>79</xdr:row>
      <xdr:rowOff>72010</xdr:rowOff>
    </xdr:to>
    <xdr:sp macro="" textlink="">
      <xdr:nvSpPr>
        <xdr:cNvPr id="635" name="フローチャート: 判断 634"/>
        <xdr:cNvSpPr/>
      </xdr:nvSpPr>
      <xdr:spPr>
        <a:xfrm>
          <a:off x="15430500" y="1351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88537</xdr:rowOff>
    </xdr:from>
    <xdr:ext cx="378565" cy="259045"/>
    <xdr:sp macro="" textlink="">
      <xdr:nvSpPr>
        <xdr:cNvPr id="636" name="テキスト ボックス 635"/>
        <xdr:cNvSpPr txBox="1"/>
      </xdr:nvSpPr>
      <xdr:spPr>
        <a:xfrm>
          <a:off x="15292017" y="1329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7" name="直線コネクタ 636"/>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148907</xdr:rowOff>
    </xdr:from>
    <xdr:to>
      <xdr:col>76</xdr:col>
      <xdr:colOff>165100</xdr:colOff>
      <xdr:row>79</xdr:row>
      <xdr:rowOff>79057</xdr:rowOff>
    </xdr:to>
    <xdr:sp macro="" textlink="">
      <xdr:nvSpPr>
        <xdr:cNvPr id="638" name="フローチャート: 判断 637"/>
        <xdr:cNvSpPr/>
      </xdr:nvSpPr>
      <xdr:spPr>
        <a:xfrm>
          <a:off x="14541500" y="1352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95584</xdr:rowOff>
    </xdr:from>
    <xdr:ext cx="378565" cy="259045"/>
    <xdr:sp macro="" textlink="">
      <xdr:nvSpPr>
        <xdr:cNvPr id="639" name="テキスト ボックス 638"/>
        <xdr:cNvSpPr txBox="1"/>
      </xdr:nvSpPr>
      <xdr:spPr>
        <a:xfrm>
          <a:off x="14403017" y="13297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32868</xdr:rowOff>
    </xdr:from>
    <xdr:to>
      <xdr:col>71</xdr:col>
      <xdr:colOff>177800</xdr:colOff>
      <xdr:row>79</xdr:row>
      <xdr:rowOff>44450</xdr:rowOff>
    </xdr:to>
    <xdr:cxnSp macro="">
      <xdr:nvCxnSpPr>
        <xdr:cNvPr id="640" name="直線コネクタ 639"/>
        <xdr:cNvCxnSpPr/>
      </xdr:nvCxnSpPr>
      <xdr:spPr>
        <a:xfrm>
          <a:off x="12814300" y="13577418"/>
          <a:ext cx="889000" cy="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147765</xdr:rowOff>
    </xdr:from>
    <xdr:to>
      <xdr:col>72</xdr:col>
      <xdr:colOff>38100</xdr:colOff>
      <xdr:row>79</xdr:row>
      <xdr:rowOff>77915</xdr:rowOff>
    </xdr:to>
    <xdr:sp macro="" textlink="">
      <xdr:nvSpPr>
        <xdr:cNvPr id="641" name="フローチャート: 判断 640"/>
        <xdr:cNvSpPr/>
      </xdr:nvSpPr>
      <xdr:spPr>
        <a:xfrm>
          <a:off x="13652500" y="1352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94442</xdr:rowOff>
    </xdr:from>
    <xdr:ext cx="378565" cy="259045"/>
    <xdr:sp macro="" textlink="">
      <xdr:nvSpPr>
        <xdr:cNvPr id="642" name="テキスト ボックス 641"/>
        <xdr:cNvSpPr txBox="1"/>
      </xdr:nvSpPr>
      <xdr:spPr>
        <a:xfrm>
          <a:off x="13514017" y="13296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16700</xdr:rowOff>
    </xdr:from>
    <xdr:to>
      <xdr:col>67</xdr:col>
      <xdr:colOff>101600</xdr:colOff>
      <xdr:row>78</xdr:row>
      <xdr:rowOff>118300</xdr:rowOff>
    </xdr:to>
    <xdr:sp macro="" textlink="">
      <xdr:nvSpPr>
        <xdr:cNvPr id="643" name="フローチャート: 判断 642"/>
        <xdr:cNvSpPr/>
      </xdr:nvSpPr>
      <xdr:spPr>
        <a:xfrm>
          <a:off x="12763500" y="1338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134827</xdr:rowOff>
    </xdr:from>
    <xdr:ext cx="469744" cy="259045"/>
    <xdr:sp macro="" textlink="">
      <xdr:nvSpPr>
        <xdr:cNvPr id="644" name="テキスト ボックス 643"/>
        <xdr:cNvSpPr txBox="1"/>
      </xdr:nvSpPr>
      <xdr:spPr>
        <a:xfrm>
          <a:off x="12579428" y="1316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0" name="楕円 649"/>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80129</xdr:rowOff>
    </xdr:from>
    <xdr:ext cx="249299" cy="259045"/>
    <xdr:sp macro="" textlink="">
      <xdr:nvSpPr>
        <xdr:cNvPr id="651" name="災害復旧費該当値テキスト"/>
        <xdr:cNvSpPr txBox="1"/>
      </xdr:nvSpPr>
      <xdr:spPr>
        <a:xfrm>
          <a:off x="16370300" y="134532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2" name="楕円 651"/>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3" name="テキスト ボックス 652"/>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4" name="楕円 653"/>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5" name="テキスト ボックス 654"/>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6" name="楕円 655"/>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7" name="テキスト ボックス 656"/>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153518</xdr:rowOff>
    </xdr:from>
    <xdr:to>
      <xdr:col>67</xdr:col>
      <xdr:colOff>101600</xdr:colOff>
      <xdr:row>79</xdr:row>
      <xdr:rowOff>83668</xdr:rowOff>
    </xdr:to>
    <xdr:sp macro="" textlink="">
      <xdr:nvSpPr>
        <xdr:cNvPr id="658" name="楕円 657"/>
        <xdr:cNvSpPr/>
      </xdr:nvSpPr>
      <xdr:spPr>
        <a:xfrm>
          <a:off x="12763500" y="1352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74795</xdr:rowOff>
    </xdr:from>
    <xdr:ext cx="378565" cy="259045"/>
    <xdr:sp macro="" textlink="">
      <xdr:nvSpPr>
        <xdr:cNvPr id="659" name="テキスト ボックス 658"/>
        <xdr:cNvSpPr txBox="1"/>
      </xdr:nvSpPr>
      <xdr:spPr>
        <a:xfrm>
          <a:off x="12625017" y="13619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139700</xdr:rowOff>
    </xdr:from>
    <xdr:to>
      <xdr:col>89</xdr:col>
      <xdr:colOff>177800</xdr:colOff>
      <xdr:row>99</xdr:row>
      <xdr:rowOff>139700</xdr:rowOff>
    </xdr:to>
    <xdr:cxnSp macro="">
      <xdr:nvCxnSpPr>
        <xdr:cNvPr id="670" name="直線コネクタ 669"/>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168927</xdr:rowOff>
    </xdr:from>
    <xdr:ext cx="248786" cy="259045"/>
    <xdr:sp macro="" textlink="">
      <xdr:nvSpPr>
        <xdr:cNvPr id="671" name="テキスト ボックス 670"/>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2" name="直線コネクタ 671"/>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3" name="テキスト ボックス 672"/>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74" name="直線コネクタ 673"/>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75" name="テキスト ボックス 674"/>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78" name="直線コネクタ 677"/>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79" name="テキスト ボックス 678"/>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0" name="直線コネクタ 679"/>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81" name="テキスト ボックス 680"/>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2" name="直線コネクタ 681"/>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88</xdr:row>
      <xdr:rowOff>168927</xdr:rowOff>
    </xdr:from>
    <xdr:ext cx="595419" cy="259045"/>
    <xdr:sp macro="" textlink="">
      <xdr:nvSpPr>
        <xdr:cNvPr id="683" name="テキスト ボックス 682"/>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153960</xdr:rowOff>
    </xdr:from>
    <xdr:to>
      <xdr:col>85</xdr:col>
      <xdr:colOff>126364</xdr:colOff>
      <xdr:row>99</xdr:row>
      <xdr:rowOff>9970</xdr:rowOff>
    </xdr:to>
    <xdr:cxnSp macro="">
      <xdr:nvCxnSpPr>
        <xdr:cNvPr id="687" name="直線コネクタ 686"/>
        <xdr:cNvCxnSpPr/>
      </xdr:nvCxnSpPr>
      <xdr:spPr>
        <a:xfrm flipV="1">
          <a:off x="16317595" y="15584460"/>
          <a:ext cx="1269" cy="1399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13797</xdr:rowOff>
    </xdr:from>
    <xdr:ext cx="469744" cy="259045"/>
    <xdr:sp macro="" textlink="">
      <xdr:nvSpPr>
        <xdr:cNvPr id="688" name="公債費最小値テキスト"/>
        <xdr:cNvSpPr txBox="1"/>
      </xdr:nvSpPr>
      <xdr:spPr>
        <a:xfrm>
          <a:off x="16370300" y="1698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9970</xdr:rowOff>
    </xdr:from>
    <xdr:to>
      <xdr:col>86</xdr:col>
      <xdr:colOff>25400</xdr:colOff>
      <xdr:row>99</xdr:row>
      <xdr:rowOff>9970</xdr:rowOff>
    </xdr:to>
    <xdr:cxnSp macro="">
      <xdr:nvCxnSpPr>
        <xdr:cNvPr id="689" name="直線コネクタ 688"/>
        <xdr:cNvCxnSpPr/>
      </xdr:nvCxnSpPr>
      <xdr:spPr>
        <a:xfrm>
          <a:off x="16230600" y="169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100637</xdr:rowOff>
    </xdr:from>
    <xdr:ext cx="599010" cy="259045"/>
    <xdr:sp macro="" textlink="">
      <xdr:nvSpPr>
        <xdr:cNvPr id="690" name="公債費最大値テキスト"/>
        <xdr:cNvSpPr txBox="1"/>
      </xdr:nvSpPr>
      <xdr:spPr>
        <a:xfrm>
          <a:off x="16370300" y="1535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107,002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153960</xdr:rowOff>
    </xdr:from>
    <xdr:to>
      <xdr:col>86</xdr:col>
      <xdr:colOff>25400</xdr:colOff>
      <xdr:row>90</xdr:row>
      <xdr:rowOff>153960</xdr:rowOff>
    </xdr:to>
    <xdr:cxnSp macro="">
      <xdr:nvCxnSpPr>
        <xdr:cNvPr id="691" name="直線コネクタ 690"/>
        <xdr:cNvCxnSpPr/>
      </xdr:nvCxnSpPr>
      <xdr:spPr>
        <a:xfrm>
          <a:off x="16230600" y="1558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1098</xdr:rowOff>
    </xdr:from>
    <xdr:to>
      <xdr:col>85</xdr:col>
      <xdr:colOff>127000</xdr:colOff>
      <xdr:row>97</xdr:row>
      <xdr:rowOff>9641</xdr:rowOff>
    </xdr:to>
    <xdr:cxnSp macro="">
      <xdr:nvCxnSpPr>
        <xdr:cNvPr id="692" name="直線コネクタ 691"/>
        <xdr:cNvCxnSpPr/>
      </xdr:nvCxnSpPr>
      <xdr:spPr>
        <a:xfrm>
          <a:off x="15481300" y="16631748"/>
          <a:ext cx="838200" cy="8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127108</xdr:rowOff>
    </xdr:from>
    <xdr:ext cx="534377" cy="259045"/>
    <xdr:sp macro="" textlink="">
      <xdr:nvSpPr>
        <xdr:cNvPr id="693" name="公債費平均値テキスト"/>
        <xdr:cNvSpPr txBox="1"/>
      </xdr:nvSpPr>
      <xdr:spPr>
        <a:xfrm>
          <a:off x="16370300" y="16414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104231</xdr:rowOff>
    </xdr:from>
    <xdr:to>
      <xdr:col>85</xdr:col>
      <xdr:colOff>177800</xdr:colOff>
      <xdr:row>97</xdr:row>
      <xdr:rowOff>34381</xdr:rowOff>
    </xdr:to>
    <xdr:sp macro="" textlink="">
      <xdr:nvSpPr>
        <xdr:cNvPr id="694" name="フローチャート: 判断 693"/>
        <xdr:cNvSpPr/>
      </xdr:nvSpPr>
      <xdr:spPr>
        <a:xfrm>
          <a:off x="16268700" y="1656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149473</xdr:rowOff>
    </xdr:from>
    <xdr:to>
      <xdr:col>81</xdr:col>
      <xdr:colOff>50800</xdr:colOff>
      <xdr:row>97</xdr:row>
      <xdr:rowOff>1098</xdr:rowOff>
    </xdr:to>
    <xdr:cxnSp macro="">
      <xdr:nvCxnSpPr>
        <xdr:cNvPr id="695" name="直線コネクタ 694"/>
        <xdr:cNvCxnSpPr/>
      </xdr:nvCxnSpPr>
      <xdr:spPr>
        <a:xfrm>
          <a:off x="14592300" y="16608673"/>
          <a:ext cx="889000" cy="23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85271</xdr:rowOff>
    </xdr:from>
    <xdr:to>
      <xdr:col>81</xdr:col>
      <xdr:colOff>101600</xdr:colOff>
      <xdr:row>97</xdr:row>
      <xdr:rowOff>15421</xdr:rowOff>
    </xdr:to>
    <xdr:sp macro="" textlink="">
      <xdr:nvSpPr>
        <xdr:cNvPr id="696" name="フローチャート: 判断 695"/>
        <xdr:cNvSpPr/>
      </xdr:nvSpPr>
      <xdr:spPr>
        <a:xfrm>
          <a:off x="15430500" y="1654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31948</xdr:rowOff>
    </xdr:from>
    <xdr:ext cx="534377" cy="259045"/>
    <xdr:sp macro="" textlink="">
      <xdr:nvSpPr>
        <xdr:cNvPr id="697" name="テキスト ボックス 696"/>
        <xdr:cNvSpPr txBox="1"/>
      </xdr:nvSpPr>
      <xdr:spPr>
        <a:xfrm>
          <a:off x="15214111" y="1631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149473</xdr:rowOff>
    </xdr:from>
    <xdr:to>
      <xdr:col>76</xdr:col>
      <xdr:colOff>114300</xdr:colOff>
      <xdr:row>97</xdr:row>
      <xdr:rowOff>512</xdr:rowOff>
    </xdr:to>
    <xdr:cxnSp macro="">
      <xdr:nvCxnSpPr>
        <xdr:cNvPr id="698" name="直線コネクタ 697"/>
        <xdr:cNvCxnSpPr/>
      </xdr:nvCxnSpPr>
      <xdr:spPr>
        <a:xfrm flipV="1">
          <a:off x="13703300" y="16608673"/>
          <a:ext cx="889000" cy="22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73927</xdr:rowOff>
    </xdr:from>
    <xdr:to>
      <xdr:col>76</xdr:col>
      <xdr:colOff>165100</xdr:colOff>
      <xdr:row>97</xdr:row>
      <xdr:rowOff>4077</xdr:rowOff>
    </xdr:to>
    <xdr:sp macro="" textlink="">
      <xdr:nvSpPr>
        <xdr:cNvPr id="699" name="フローチャート: 判断 698"/>
        <xdr:cNvSpPr/>
      </xdr:nvSpPr>
      <xdr:spPr>
        <a:xfrm>
          <a:off x="14541500" y="165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20604</xdr:rowOff>
    </xdr:from>
    <xdr:ext cx="534377" cy="259045"/>
    <xdr:sp macro="" textlink="">
      <xdr:nvSpPr>
        <xdr:cNvPr id="700" name="テキスト ボックス 699"/>
        <xdr:cNvSpPr txBox="1"/>
      </xdr:nvSpPr>
      <xdr:spPr>
        <a:xfrm>
          <a:off x="14325111" y="1630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132899</xdr:rowOff>
    </xdr:from>
    <xdr:to>
      <xdr:col>71</xdr:col>
      <xdr:colOff>177800</xdr:colOff>
      <xdr:row>97</xdr:row>
      <xdr:rowOff>512</xdr:rowOff>
    </xdr:to>
    <xdr:cxnSp macro="">
      <xdr:nvCxnSpPr>
        <xdr:cNvPr id="701" name="直線コネクタ 700"/>
        <xdr:cNvCxnSpPr/>
      </xdr:nvCxnSpPr>
      <xdr:spPr>
        <a:xfrm>
          <a:off x="12814300" y="16592099"/>
          <a:ext cx="889000" cy="39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103316</xdr:rowOff>
    </xdr:from>
    <xdr:to>
      <xdr:col>72</xdr:col>
      <xdr:colOff>38100</xdr:colOff>
      <xdr:row>97</xdr:row>
      <xdr:rowOff>33466</xdr:rowOff>
    </xdr:to>
    <xdr:sp macro="" textlink="">
      <xdr:nvSpPr>
        <xdr:cNvPr id="702" name="フローチャート: 判断 701"/>
        <xdr:cNvSpPr/>
      </xdr:nvSpPr>
      <xdr:spPr>
        <a:xfrm>
          <a:off x="13652500" y="1656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49993</xdr:rowOff>
    </xdr:from>
    <xdr:ext cx="534377" cy="259045"/>
    <xdr:sp macro="" textlink="">
      <xdr:nvSpPr>
        <xdr:cNvPr id="703" name="テキスト ボックス 702"/>
        <xdr:cNvSpPr txBox="1"/>
      </xdr:nvSpPr>
      <xdr:spPr>
        <a:xfrm>
          <a:off x="13436111" y="1633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131606</xdr:rowOff>
    </xdr:from>
    <xdr:to>
      <xdr:col>67</xdr:col>
      <xdr:colOff>101600</xdr:colOff>
      <xdr:row>96</xdr:row>
      <xdr:rowOff>61756</xdr:rowOff>
    </xdr:to>
    <xdr:sp macro="" textlink="">
      <xdr:nvSpPr>
        <xdr:cNvPr id="704" name="フローチャート: 判断 703"/>
        <xdr:cNvSpPr/>
      </xdr:nvSpPr>
      <xdr:spPr>
        <a:xfrm>
          <a:off x="12763500" y="1641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78283</xdr:rowOff>
    </xdr:from>
    <xdr:ext cx="534377" cy="259045"/>
    <xdr:sp macro="" textlink="">
      <xdr:nvSpPr>
        <xdr:cNvPr id="705" name="テキスト ボックス 704"/>
        <xdr:cNvSpPr txBox="1"/>
      </xdr:nvSpPr>
      <xdr:spPr>
        <a:xfrm>
          <a:off x="12547111" y="1619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130291</xdr:rowOff>
    </xdr:from>
    <xdr:to>
      <xdr:col>85</xdr:col>
      <xdr:colOff>177800</xdr:colOff>
      <xdr:row>97</xdr:row>
      <xdr:rowOff>60441</xdr:rowOff>
    </xdr:to>
    <xdr:sp macro="" textlink="">
      <xdr:nvSpPr>
        <xdr:cNvPr id="711" name="楕円 710"/>
        <xdr:cNvSpPr/>
      </xdr:nvSpPr>
      <xdr:spPr>
        <a:xfrm>
          <a:off x="16268700" y="16589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108718</xdr:rowOff>
    </xdr:from>
    <xdr:ext cx="534377" cy="259045"/>
    <xdr:sp macro="" textlink="">
      <xdr:nvSpPr>
        <xdr:cNvPr id="712" name="公債費該当値テキスト"/>
        <xdr:cNvSpPr txBox="1"/>
      </xdr:nvSpPr>
      <xdr:spPr>
        <a:xfrm>
          <a:off x="16370300" y="1656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121748</xdr:rowOff>
    </xdr:from>
    <xdr:to>
      <xdr:col>81</xdr:col>
      <xdr:colOff>101600</xdr:colOff>
      <xdr:row>97</xdr:row>
      <xdr:rowOff>51898</xdr:rowOff>
    </xdr:to>
    <xdr:sp macro="" textlink="">
      <xdr:nvSpPr>
        <xdr:cNvPr id="713" name="楕円 712"/>
        <xdr:cNvSpPr/>
      </xdr:nvSpPr>
      <xdr:spPr>
        <a:xfrm>
          <a:off x="15430500" y="1658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43025</xdr:rowOff>
    </xdr:from>
    <xdr:ext cx="534377" cy="259045"/>
    <xdr:sp macro="" textlink="">
      <xdr:nvSpPr>
        <xdr:cNvPr id="714" name="テキスト ボックス 713"/>
        <xdr:cNvSpPr txBox="1"/>
      </xdr:nvSpPr>
      <xdr:spPr>
        <a:xfrm>
          <a:off x="15214111" y="16673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98673</xdr:rowOff>
    </xdr:from>
    <xdr:to>
      <xdr:col>76</xdr:col>
      <xdr:colOff>165100</xdr:colOff>
      <xdr:row>97</xdr:row>
      <xdr:rowOff>28823</xdr:rowOff>
    </xdr:to>
    <xdr:sp macro="" textlink="">
      <xdr:nvSpPr>
        <xdr:cNvPr id="715" name="楕円 714"/>
        <xdr:cNvSpPr/>
      </xdr:nvSpPr>
      <xdr:spPr>
        <a:xfrm>
          <a:off x="14541500" y="1655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19950</xdr:rowOff>
    </xdr:from>
    <xdr:ext cx="534377" cy="259045"/>
    <xdr:sp macro="" textlink="">
      <xdr:nvSpPr>
        <xdr:cNvPr id="716" name="テキスト ボックス 715"/>
        <xdr:cNvSpPr txBox="1"/>
      </xdr:nvSpPr>
      <xdr:spPr>
        <a:xfrm>
          <a:off x="14325111" y="16650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121162</xdr:rowOff>
    </xdr:from>
    <xdr:to>
      <xdr:col>72</xdr:col>
      <xdr:colOff>38100</xdr:colOff>
      <xdr:row>97</xdr:row>
      <xdr:rowOff>51312</xdr:rowOff>
    </xdr:to>
    <xdr:sp macro="" textlink="">
      <xdr:nvSpPr>
        <xdr:cNvPr id="717" name="楕円 716"/>
        <xdr:cNvSpPr/>
      </xdr:nvSpPr>
      <xdr:spPr>
        <a:xfrm>
          <a:off x="13652500" y="1658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42439</xdr:rowOff>
    </xdr:from>
    <xdr:ext cx="534377" cy="259045"/>
    <xdr:sp macro="" textlink="">
      <xdr:nvSpPr>
        <xdr:cNvPr id="718" name="テキスト ボックス 717"/>
        <xdr:cNvSpPr txBox="1"/>
      </xdr:nvSpPr>
      <xdr:spPr>
        <a:xfrm>
          <a:off x="13436111" y="16673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82099</xdr:rowOff>
    </xdr:from>
    <xdr:to>
      <xdr:col>67</xdr:col>
      <xdr:colOff>101600</xdr:colOff>
      <xdr:row>97</xdr:row>
      <xdr:rowOff>12249</xdr:rowOff>
    </xdr:to>
    <xdr:sp macro="" textlink="">
      <xdr:nvSpPr>
        <xdr:cNvPr id="719" name="楕円 718"/>
        <xdr:cNvSpPr/>
      </xdr:nvSpPr>
      <xdr:spPr>
        <a:xfrm>
          <a:off x="12763500" y="1654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3376</xdr:rowOff>
    </xdr:from>
    <xdr:ext cx="534377" cy="259045"/>
    <xdr:sp macro="" textlink="">
      <xdr:nvSpPr>
        <xdr:cNvPr id="720" name="テキスト ボックス 719"/>
        <xdr:cNvSpPr txBox="1"/>
      </xdr:nvSpPr>
      <xdr:spPr>
        <a:xfrm>
          <a:off x="12547111" y="1663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4" name="テキスト ボックス 733"/>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6" name="テキスト ボックス 735"/>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8" name="テキスト ボックス 737"/>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59233</xdr:rowOff>
    </xdr:from>
    <xdr:to>
      <xdr:col>116</xdr:col>
      <xdr:colOff>62864</xdr:colOff>
      <xdr:row>38</xdr:row>
      <xdr:rowOff>139700</xdr:rowOff>
    </xdr:to>
    <xdr:cxnSp macro="">
      <xdr:nvCxnSpPr>
        <xdr:cNvPr id="742" name="直線コネクタ 741"/>
        <xdr:cNvCxnSpPr/>
      </xdr:nvCxnSpPr>
      <xdr:spPr>
        <a:xfrm flipV="1">
          <a:off x="22159595" y="5202733"/>
          <a:ext cx="1269" cy="1452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14922</xdr:rowOff>
    </xdr:from>
    <xdr:ext cx="249299" cy="259045"/>
    <xdr:sp macro="" textlink="">
      <xdr:nvSpPr>
        <xdr:cNvPr id="743" name="諸支出金最小値テキスト"/>
        <xdr:cNvSpPr txBox="1"/>
      </xdr:nvSpPr>
      <xdr:spPr>
        <a:xfrm>
          <a:off x="22212300" y="6701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5910</xdr:rowOff>
    </xdr:from>
    <xdr:ext cx="534377" cy="259045"/>
    <xdr:sp macro="" textlink="">
      <xdr:nvSpPr>
        <xdr:cNvPr id="745" name="諸支出金最大値テキスト"/>
        <xdr:cNvSpPr txBox="1"/>
      </xdr:nvSpPr>
      <xdr:spPr>
        <a:xfrm>
          <a:off x="22212300" y="497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59233</xdr:rowOff>
    </xdr:from>
    <xdr:to>
      <xdr:col>116</xdr:col>
      <xdr:colOff>152400</xdr:colOff>
      <xdr:row>30</xdr:row>
      <xdr:rowOff>59233</xdr:rowOff>
    </xdr:to>
    <xdr:cxnSp macro="">
      <xdr:nvCxnSpPr>
        <xdr:cNvPr id="746" name="直線コネクタ 745"/>
        <xdr:cNvCxnSpPr/>
      </xdr:nvCxnSpPr>
      <xdr:spPr>
        <a:xfrm>
          <a:off x="22072600" y="5202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7" name="直線コネクタ 74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103822</xdr:rowOff>
    </xdr:from>
    <xdr:ext cx="378565" cy="259045"/>
    <xdr:sp macro="" textlink="">
      <xdr:nvSpPr>
        <xdr:cNvPr id="748" name="諸支出金平均値テキスト"/>
        <xdr:cNvSpPr txBox="1"/>
      </xdr:nvSpPr>
      <xdr:spPr>
        <a:xfrm>
          <a:off x="22212300" y="64474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80945</xdr:rowOff>
    </xdr:from>
    <xdr:to>
      <xdr:col>116</xdr:col>
      <xdr:colOff>114300</xdr:colOff>
      <xdr:row>39</xdr:row>
      <xdr:rowOff>11095</xdr:rowOff>
    </xdr:to>
    <xdr:sp macro="" textlink="">
      <xdr:nvSpPr>
        <xdr:cNvPr id="749" name="フローチャート: 判断 748"/>
        <xdr:cNvSpPr/>
      </xdr:nvSpPr>
      <xdr:spPr>
        <a:xfrm>
          <a:off x="22110700" y="659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0" name="直線コネクタ 74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85196</xdr:rowOff>
    </xdr:from>
    <xdr:to>
      <xdr:col>112</xdr:col>
      <xdr:colOff>38100</xdr:colOff>
      <xdr:row>39</xdr:row>
      <xdr:rowOff>15346</xdr:rowOff>
    </xdr:to>
    <xdr:sp macro="" textlink="">
      <xdr:nvSpPr>
        <xdr:cNvPr id="751" name="フローチャート: 判断 750"/>
        <xdr:cNvSpPr/>
      </xdr:nvSpPr>
      <xdr:spPr>
        <a:xfrm>
          <a:off x="21272500" y="660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31874</xdr:rowOff>
    </xdr:from>
    <xdr:ext cx="313932" cy="259045"/>
    <xdr:sp macro="" textlink="">
      <xdr:nvSpPr>
        <xdr:cNvPr id="752" name="テキスト ボックス 751"/>
        <xdr:cNvSpPr txBox="1"/>
      </xdr:nvSpPr>
      <xdr:spPr>
        <a:xfrm>
          <a:off x="21166333" y="63755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3" name="直線コネクタ 75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82636</xdr:rowOff>
    </xdr:from>
    <xdr:to>
      <xdr:col>107</xdr:col>
      <xdr:colOff>101600</xdr:colOff>
      <xdr:row>39</xdr:row>
      <xdr:rowOff>12786</xdr:rowOff>
    </xdr:to>
    <xdr:sp macro="" textlink="">
      <xdr:nvSpPr>
        <xdr:cNvPr id="754" name="フローチャート: 判断 753"/>
        <xdr:cNvSpPr/>
      </xdr:nvSpPr>
      <xdr:spPr>
        <a:xfrm>
          <a:off x="20383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29313</xdr:rowOff>
    </xdr:from>
    <xdr:ext cx="378565" cy="259045"/>
    <xdr:sp macro="" textlink="">
      <xdr:nvSpPr>
        <xdr:cNvPr id="755" name="テキスト ボックス 754"/>
        <xdr:cNvSpPr txBox="1"/>
      </xdr:nvSpPr>
      <xdr:spPr>
        <a:xfrm>
          <a:off x="20245017" y="6372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6" name="直線コネクタ 75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84648</xdr:rowOff>
    </xdr:from>
    <xdr:to>
      <xdr:col>102</xdr:col>
      <xdr:colOff>165100</xdr:colOff>
      <xdr:row>39</xdr:row>
      <xdr:rowOff>14798</xdr:rowOff>
    </xdr:to>
    <xdr:sp macro="" textlink="">
      <xdr:nvSpPr>
        <xdr:cNvPr id="757" name="フローチャート: 判断 756"/>
        <xdr:cNvSpPr/>
      </xdr:nvSpPr>
      <xdr:spPr>
        <a:xfrm>
          <a:off x="19494500" y="659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31325</xdr:rowOff>
    </xdr:from>
    <xdr:ext cx="313932" cy="259045"/>
    <xdr:sp macro="" textlink="">
      <xdr:nvSpPr>
        <xdr:cNvPr id="758" name="テキスト ボックス 757"/>
        <xdr:cNvSpPr txBox="1"/>
      </xdr:nvSpPr>
      <xdr:spPr>
        <a:xfrm>
          <a:off x="19388333" y="63749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82317</xdr:rowOff>
    </xdr:from>
    <xdr:to>
      <xdr:col>98</xdr:col>
      <xdr:colOff>38100</xdr:colOff>
      <xdr:row>39</xdr:row>
      <xdr:rowOff>12467</xdr:rowOff>
    </xdr:to>
    <xdr:sp macro="" textlink="">
      <xdr:nvSpPr>
        <xdr:cNvPr id="759" name="フローチャート: 判断 758"/>
        <xdr:cNvSpPr/>
      </xdr:nvSpPr>
      <xdr:spPr>
        <a:xfrm>
          <a:off x="18605500" y="65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28993</xdr:rowOff>
    </xdr:from>
    <xdr:ext cx="378565" cy="259045"/>
    <xdr:sp macro="" textlink="">
      <xdr:nvSpPr>
        <xdr:cNvPr id="760" name="テキスト ボックス 759"/>
        <xdr:cNvSpPr txBox="1"/>
      </xdr:nvSpPr>
      <xdr:spPr>
        <a:xfrm>
          <a:off x="18467017" y="6372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59372</xdr:rowOff>
    </xdr:from>
    <xdr:ext cx="249299" cy="259045"/>
    <xdr:sp macro="" textlink="">
      <xdr:nvSpPr>
        <xdr:cNvPr id="767" name="諸支出金該当値テキスト"/>
        <xdr:cNvSpPr txBox="1"/>
      </xdr:nvSpPr>
      <xdr:spPr>
        <a:xfrm>
          <a:off x="22212300" y="6574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8" name="楕円 76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9" name="テキスト ボックス 76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0" name="楕円 76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1" name="テキスト ボックス 77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2" name="楕円 77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3" name="テキスト ボックス 77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4" name="楕円 77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5" name="テキスト ボックス 77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総務費については、</a:t>
          </a:r>
          <a:r>
            <a:rPr kumimoji="1" lang="ja-JP" altLang="en-US" sz="1100">
              <a:solidFill>
                <a:schemeClr val="dk1"/>
              </a:solidFill>
              <a:effectLst/>
              <a:latin typeface="+mn-lt"/>
              <a:ea typeface="+mn-ea"/>
              <a:cs typeface="+mn-cs"/>
            </a:rPr>
            <a:t>復興事業が進展していることにより、東日本大震災復興交付金事業基金積立金が大幅に減となった一方、ふるさと・多賀城応援寄附金が好調に推移したことによるふるさと多賀城応援基金積立金の増等によって、６．２</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の増となっている。</a:t>
          </a:r>
          <a:endParaRPr lang="ja-JP" altLang="ja-JP">
            <a:effectLst/>
          </a:endParaRPr>
        </a:p>
        <a:p>
          <a:r>
            <a:rPr kumimoji="1" lang="ja-JP" altLang="ja-JP" sz="1100">
              <a:solidFill>
                <a:schemeClr val="dk1"/>
              </a:solidFill>
              <a:effectLst/>
              <a:latin typeface="+mn-lt"/>
              <a:ea typeface="+mn-ea"/>
              <a:cs typeface="+mn-cs"/>
            </a:rPr>
            <a:t>　民生費については、被災者住宅再建補助事業が減額となったものの、施設型給付費等支給事業や障害者自立支援給付事業が増額となって全体で</a:t>
          </a:r>
          <a:r>
            <a:rPr kumimoji="1" lang="ja-JP" altLang="en-US" sz="1100">
              <a:solidFill>
                <a:schemeClr val="dk1"/>
              </a:solidFill>
              <a:effectLst/>
              <a:latin typeface="+mn-lt"/>
              <a:ea typeface="+mn-ea"/>
              <a:cs typeface="+mn-cs"/>
            </a:rPr>
            <a:t>１．６</a:t>
          </a:r>
          <a:r>
            <a:rPr kumimoji="1" lang="ja-JP" altLang="ja-JP" sz="1100">
              <a:solidFill>
                <a:schemeClr val="dk1"/>
              </a:solidFill>
              <a:effectLst/>
              <a:latin typeface="+mn-lt"/>
              <a:ea typeface="+mn-ea"/>
              <a:cs typeface="+mn-cs"/>
            </a:rPr>
            <a:t>％の微増となった。</a:t>
          </a:r>
          <a:endParaRPr lang="ja-JP" altLang="ja-JP">
            <a:effectLst/>
          </a:endParaRPr>
        </a:p>
        <a:p>
          <a:r>
            <a:rPr kumimoji="1" lang="ja-JP" altLang="ja-JP" sz="1100">
              <a:solidFill>
                <a:schemeClr val="dk1"/>
              </a:solidFill>
              <a:effectLst/>
              <a:latin typeface="+mn-lt"/>
              <a:ea typeface="+mn-ea"/>
              <a:cs typeface="+mn-cs"/>
            </a:rPr>
            <a:t>　農林水産業費については、</a:t>
          </a:r>
          <a:r>
            <a:rPr kumimoji="1" lang="ja-JP" altLang="en-US" sz="1100">
              <a:solidFill>
                <a:schemeClr val="dk1"/>
              </a:solidFill>
              <a:effectLst/>
              <a:latin typeface="+mn-lt"/>
              <a:ea typeface="+mn-ea"/>
              <a:cs typeface="+mn-cs"/>
            </a:rPr>
            <a:t>ほ場の大区画化工事が進展したことに伴う工事費負担金の減によって、</a:t>
          </a:r>
          <a:r>
            <a:rPr kumimoji="1" lang="en-US" altLang="ja-JP" sz="1100">
              <a:solidFill>
                <a:schemeClr val="dk1"/>
              </a:solidFill>
              <a:effectLst/>
              <a:latin typeface="+mn-lt"/>
              <a:ea typeface="+mn-ea"/>
              <a:cs typeface="+mn-cs"/>
            </a:rPr>
            <a:t>21.4</a:t>
          </a:r>
          <a:r>
            <a:rPr kumimoji="1" lang="ja-JP" altLang="en-US" sz="1100">
              <a:solidFill>
                <a:schemeClr val="dk1"/>
              </a:solidFill>
              <a:effectLst/>
              <a:latin typeface="+mn-lt"/>
              <a:ea typeface="+mn-ea"/>
              <a:cs typeface="+mn-cs"/>
            </a:rPr>
            <a:t>％の減となった</a:t>
          </a:r>
          <a:r>
            <a:rPr kumimoji="1" lang="ja-JP"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　土木費については、</a:t>
          </a:r>
          <a:r>
            <a:rPr kumimoji="1" lang="ja-JP" altLang="en-US" sz="1100">
              <a:solidFill>
                <a:schemeClr val="dk1"/>
              </a:solidFill>
              <a:effectLst/>
              <a:latin typeface="+mn-lt"/>
              <a:ea typeface="+mn-ea"/>
              <a:cs typeface="+mn-cs"/>
            </a:rPr>
            <a:t>長年取り組んできた中心市街地の活性化対策関連事業のほとんどが平成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に完了したことにより大きく減額となったことに加え、復興事業の緊急避難路・物流路整備清水沢多賀城線の大規模な橋りょう上部工等を翌年度に繰り越したことにより大幅に減となり、事業進捗に応じて笠神八幡線においても工事費が減となったため、</a:t>
          </a:r>
          <a:r>
            <a:rPr kumimoji="1" lang="en-US" altLang="ja-JP" sz="1100">
              <a:solidFill>
                <a:schemeClr val="dk1"/>
              </a:solidFill>
              <a:effectLst/>
              <a:latin typeface="+mn-lt"/>
              <a:ea typeface="+mn-ea"/>
              <a:cs typeface="+mn-cs"/>
            </a:rPr>
            <a:t>34.9</a:t>
          </a:r>
          <a:r>
            <a:rPr kumimoji="1" lang="ja-JP" altLang="en-US" sz="1100">
              <a:solidFill>
                <a:schemeClr val="dk1"/>
              </a:solidFill>
              <a:effectLst/>
              <a:latin typeface="+mn-lt"/>
              <a:ea typeface="+mn-ea"/>
              <a:cs typeface="+mn-cs"/>
            </a:rPr>
            <a:t>％の減額となった。</a:t>
          </a:r>
          <a:r>
            <a:rPr kumimoji="1" lang="ja-JP" altLang="ja-JP"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教育費については、</a:t>
          </a:r>
          <a:r>
            <a:rPr kumimoji="1" lang="ja-JP" altLang="en-US" sz="1100">
              <a:solidFill>
                <a:schemeClr val="dk1"/>
              </a:solidFill>
              <a:effectLst/>
              <a:latin typeface="+mn-lt"/>
              <a:ea typeface="+mn-ea"/>
              <a:cs typeface="+mn-cs"/>
            </a:rPr>
            <a:t>特別史跡多賀城跡の公有化が計画通り進捗したことによる増、</a:t>
          </a:r>
          <a:r>
            <a:rPr kumimoji="1" lang="en-US" altLang="ja-JP" sz="1100">
              <a:solidFill>
                <a:schemeClr val="dk1"/>
              </a:solidFill>
              <a:effectLst/>
              <a:latin typeface="+mn-lt"/>
              <a:ea typeface="+mn-ea"/>
              <a:cs typeface="+mn-cs"/>
            </a:rPr>
            <a:t>6.7</a:t>
          </a:r>
          <a:r>
            <a:rPr kumimoji="1" lang="ja-JP" altLang="en-US" sz="1100">
              <a:solidFill>
                <a:schemeClr val="dk1"/>
              </a:solidFill>
              <a:effectLst/>
              <a:latin typeface="+mn-lt"/>
              <a:ea typeface="+mn-ea"/>
              <a:cs typeface="+mn-cs"/>
            </a:rPr>
            <a:t>％の増となった。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宮城県多賀城市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smtClean="0">
              <a:solidFill>
                <a:schemeClr val="dk1"/>
              </a:solidFill>
              <a:latin typeface="+mn-lt"/>
              <a:ea typeface="+mn-ea"/>
              <a:cs typeface="+mn-cs"/>
            </a:rPr>
            <a:t>　</a:t>
          </a:r>
          <a:r>
            <a:rPr lang="ja-JP" altLang="en-US" sz="1050" b="0" i="0" u="none" strike="noStrike" baseline="0" smtClean="0">
              <a:solidFill>
                <a:sysClr val="windowText" lastClr="000000"/>
              </a:solidFill>
              <a:latin typeface="+mn-lt"/>
              <a:ea typeface="+mn-ea"/>
              <a:cs typeface="+mn-cs"/>
            </a:rPr>
            <a:t>市税収入等が前年比増収となり、復興事業費及び当該事業に係る人件費が減額となったこと等により</a:t>
          </a:r>
          <a:r>
            <a:rPr lang="ja-JP" altLang="ja-JP" sz="1050">
              <a:solidFill>
                <a:sysClr val="windowText" lastClr="000000"/>
              </a:solidFill>
              <a:effectLst/>
              <a:latin typeface="+mn-lt"/>
              <a:ea typeface="+mn-ea"/>
              <a:cs typeface="+mn-cs"/>
            </a:rPr>
            <a:t>、実質収支額</a:t>
          </a:r>
          <a:r>
            <a:rPr lang="ja-JP" altLang="en-US" sz="1050">
              <a:solidFill>
                <a:sysClr val="windowText" lastClr="000000"/>
              </a:solidFill>
              <a:effectLst/>
              <a:latin typeface="+mn-lt"/>
              <a:ea typeface="+mn-ea"/>
              <a:cs typeface="+mn-cs"/>
            </a:rPr>
            <a:t>は増額となっており、</a:t>
          </a:r>
          <a:r>
            <a:rPr lang="ja-JP" altLang="ja-JP" sz="1050">
              <a:solidFill>
                <a:sysClr val="windowText" lastClr="000000"/>
              </a:solidFill>
              <a:effectLst/>
              <a:latin typeface="+mn-lt"/>
              <a:ea typeface="+mn-ea"/>
              <a:cs typeface="+mn-cs"/>
            </a:rPr>
            <a:t>実質単年度収支について</a:t>
          </a:r>
          <a:r>
            <a:rPr lang="ja-JP" altLang="en-US" sz="1050">
              <a:solidFill>
                <a:sysClr val="windowText" lastClr="000000"/>
              </a:solidFill>
              <a:effectLst/>
              <a:latin typeface="+mn-lt"/>
              <a:ea typeface="+mn-ea"/>
              <a:cs typeface="+mn-cs"/>
            </a:rPr>
            <a:t>も</a:t>
          </a:r>
          <a:r>
            <a:rPr lang="ja-JP" altLang="ja-JP" sz="1050">
              <a:solidFill>
                <a:sysClr val="windowText" lastClr="000000"/>
              </a:solidFill>
              <a:effectLst/>
              <a:latin typeface="+mn-lt"/>
              <a:ea typeface="+mn-ea"/>
              <a:cs typeface="+mn-cs"/>
            </a:rPr>
            <a:t>黒字</a:t>
          </a:r>
          <a:r>
            <a:rPr lang="ja-JP" altLang="en-US" sz="1050">
              <a:solidFill>
                <a:sysClr val="windowText" lastClr="000000"/>
              </a:solidFill>
              <a:effectLst/>
              <a:latin typeface="+mn-lt"/>
              <a:ea typeface="+mn-ea"/>
              <a:cs typeface="+mn-cs"/>
            </a:rPr>
            <a:t>転換</a:t>
          </a:r>
          <a:r>
            <a:rPr lang="ja-JP" altLang="ja-JP" sz="1050">
              <a:solidFill>
                <a:sysClr val="windowText" lastClr="000000"/>
              </a:solidFill>
              <a:effectLst/>
              <a:latin typeface="+mn-lt"/>
              <a:ea typeface="+mn-ea"/>
              <a:cs typeface="+mn-cs"/>
            </a:rPr>
            <a:t>している。</a:t>
          </a:r>
          <a:endParaRPr kumimoji="1" lang="en-US" altLang="ja-JP" sz="105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50">
              <a:solidFill>
                <a:sysClr val="windowText" lastClr="000000"/>
              </a:solidFill>
              <a:effectLst/>
              <a:latin typeface="+mn-lt"/>
              <a:ea typeface="+mn-ea"/>
              <a:cs typeface="+mn-cs"/>
            </a:rPr>
            <a:t>　また、財政調整基金残高</a:t>
          </a:r>
          <a:r>
            <a:rPr kumimoji="1" lang="ja-JP" altLang="en-US" sz="1050">
              <a:solidFill>
                <a:schemeClr val="dk1"/>
              </a:solidFill>
              <a:effectLst/>
              <a:latin typeface="+mn-lt"/>
              <a:ea typeface="+mn-ea"/>
              <a:cs typeface="+mn-cs"/>
            </a:rPr>
            <a:t>については、適切な財源の確保と歳出の精査により、取崩しを回避しており、標準財政規模比は約１７．３％となっている。</a:t>
          </a:r>
          <a:endParaRPr kumimoji="1" lang="en-US" altLang="ja-JP" sz="105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dk1"/>
              </a:solidFill>
              <a:effectLst/>
              <a:latin typeface="+mn-lt"/>
              <a:ea typeface="+mn-ea"/>
              <a:cs typeface="+mn-cs"/>
            </a:rPr>
            <a:t>　引き続き</a:t>
          </a:r>
          <a:r>
            <a:rPr kumimoji="1" lang="ja-JP" altLang="ja-JP" sz="1050">
              <a:solidFill>
                <a:schemeClr val="dk1"/>
              </a:solidFill>
              <a:effectLst/>
              <a:latin typeface="+mn-lt"/>
              <a:ea typeface="+mn-ea"/>
              <a:cs typeface="+mn-cs"/>
            </a:rPr>
            <a:t>、財政調整基金に頼らない持続可能な財政運営に資するため、事務事業の見直しや人件費の削減に取り組むとともに、安定的な自主財源確保に努める。</a:t>
          </a:r>
          <a:endParaRPr lang="ja-JP" altLang="ja-JP" sz="105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宮城県多賀城市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　全会計において赤字は発生しておらず、健全化判断比率上では健全な状態を保っている。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一般会計において黒字額が増加している要因としては、</a:t>
          </a:r>
          <a:r>
            <a:rPr lang="ja-JP" altLang="ja-JP" sz="1100" b="0" i="0" baseline="0">
              <a:solidFill>
                <a:sysClr val="windowText" lastClr="000000"/>
              </a:solidFill>
              <a:effectLst/>
              <a:latin typeface="+mn-lt"/>
              <a:ea typeface="+mn-ea"/>
              <a:cs typeface="+mn-cs"/>
            </a:rPr>
            <a:t>市税収入等が前年比増収と、復興事業費</a:t>
          </a:r>
          <a:r>
            <a:rPr lang="ja-JP" altLang="en-US" sz="1100" b="0" i="0" baseline="0">
              <a:solidFill>
                <a:sysClr val="windowText" lastClr="000000"/>
              </a:solidFill>
              <a:effectLst/>
              <a:latin typeface="+mn-lt"/>
              <a:ea typeface="+mn-ea"/>
              <a:cs typeface="+mn-cs"/>
            </a:rPr>
            <a:t>の</a:t>
          </a:r>
          <a:r>
            <a:rPr lang="ja-JP" altLang="ja-JP" sz="1100" b="0" i="0" baseline="0">
              <a:solidFill>
                <a:sysClr val="windowText" lastClr="000000"/>
              </a:solidFill>
              <a:effectLst/>
              <a:latin typeface="+mn-lt"/>
              <a:ea typeface="+mn-ea"/>
              <a:cs typeface="+mn-cs"/>
            </a:rPr>
            <a:t>減</a:t>
          </a:r>
          <a:r>
            <a:rPr lang="ja-JP" altLang="en-US" sz="1100" b="0" i="0" baseline="0">
              <a:solidFill>
                <a:sysClr val="windowText" lastClr="000000"/>
              </a:solidFill>
              <a:effectLst/>
              <a:latin typeface="+mn-lt"/>
              <a:ea typeface="+mn-ea"/>
              <a:cs typeface="+mn-cs"/>
            </a:rPr>
            <a:t>及びそれに伴う人件費の減</a:t>
          </a:r>
          <a:r>
            <a:rPr lang="ja-JP" altLang="ja-JP" sz="1100" b="0" i="0" baseline="0">
              <a:solidFill>
                <a:sysClr val="windowText" lastClr="000000"/>
              </a:solidFill>
              <a:effectLst/>
              <a:latin typeface="+mn-lt"/>
              <a:ea typeface="+mn-ea"/>
              <a:cs typeface="+mn-cs"/>
            </a:rPr>
            <a:t>等</a:t>
          </a:r>
          <a:r>
            <a:rPr kumimoji="1" lang="ja-JP" altLang="ja-JP" sz="1100">
              <a:solidFill>
                <a:sysClr val="windowText" lastClr="000000"/>
              </a:solidFill>
              <a:effectLst/>
              <a:latin typeface="+mn-lt"/>
              <a:ea typeface="+mn-ea"/>
              <a:cs typeface="+mn-cs"/>
            </a:rPr>
            <a:t>が挙げられる。</a:t>
          </a:r>
          <a:r>
            <a:rPr kumimoji="1" lang="ja-JP" altLang="en-US" sz="1100">
              <a:solidFill>
                <a:sysClr val="windowText" lastClr="000000"/>
              </a:solidFill>
              <a:effectLst/>
              <a:latin typeface="+mn-lt"/>
              <a:ea typeface="+mn-ea"/>
              <a:cs typeface="+mn-cs"/>
            </a:rPr>
            <a:t>このことにより、黒字幅が拡大している。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今後の安定的な財政運営に際しては、事務事業の見直しや市税等の経常的な収入の確保に努めていく。</a:t>
          </a:r>
          <a:endParaRPr lang="ja-JP" altLang="ja-JP" sz="1400">
            <a:solidFill>
              <a:sysClr val="windowText" lastClr="000000"/>
            </a:solidFill>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topLeftCell="A13" workbookViewId="0"/>
  </sheetViews>
  <sheetFormatPr defaultColWidth="0" defaultRowHeight="11.25" zeroHeight="1" x14ac:dyDescent="0.15"/>
  <cols>
    <col min="1" max="11" width="2.140625" style="187" customWidth="1"/>
    <col min="12" max="12" width="2.28515625" style="187" customWidth="1"/>
    <col min="13" max="17" width="2.42578125" style="187" customWidth="1"/>
    <col min="18" max="119" width="2.140625" style="187" customWidth="1"/>
    <col min="120" max="16384" width="0" style="187" hidden="1"/>
  </cols>
  <sheetData>
    <row r="1" spans="1:119" ht="33" customHeight="1" x14ac:dyDescent="0.15">
      <c r="A1" s="185"/>
      <c r="B1" s="606" t="s">
        <v>80</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07" t="s">
        <v>82</v>
      </c>
      <c r="C3" s="608"/>
      <c r="D3" s="608"/>
      <c r="E3" s="609"/>
      <c r="F3" s="609"/>
      <c r="G3" s="609"/>
      <c r="H3" s="609"/>
      <c r="I3" s="609"/>
      <c r="J3" s="609"/>
      <c r="K3" s="609"/>
      <c r="L3" s="609" t="s">
        <v>83</v>
      </c>
      <c r="M3" s="609"/>
      <c r="N3" s="609"/>
      <c r="O3" s="609"/>
      <c r="P3" s="609"/>
      <c r="Q3" s="609"/>
      <c r="R3" s="612"/>
      <c r="S3" s="612"/>
      <c r="T3" s="612"/>
      <c r="U3" s="612"/>
      <c r="V3" s="613"/>
      <c r="W3" s="506" t="s">
        <v>84</v>
      </c>
      <c r="X3" s="507"/>
      <c r="Y3" s="507"/>
      <c r="Z3" s="507"/>
      <c r="AA3" s="507"/>
      <c r="AB3" s="608"/>
      <c r="AC3" s="612" t="s">
        <v>85</v>
      </c>
      <c r="AD3" s="507"/>
      <c r="AE3" s="507"/>
      <c r="AF3" s="507"/>
      <c r="AG3" s="507"/>
      <c r="AH3" s="507"/>
      <c r="AI3" s="507"/>
      <c r="AJ3" s="507"/>
      <c r="AK3" s="507"/>
      <c r="AL3" s="574"/>
      <c r="AM3" s="506" t="s">
        <v>86</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87</v>
      </c>
      <c r="BO3" s="507"/>
      <c r="BP3" s="507"/>
      <c r="BQ3" s="507"/>
      <c r="BR3" s="507"/>
      <c r="BS3" s="507"/>
      <c r="BT3" s="507"/>
      <c r="BU3" s="574"/>
      <c r="BV3" s="506" t="s">
        <v>88</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89</v>
      </c>
      <c r="CU3" s="507"/>
      <c r="CV3" s="507"/>
      <c r="CW3" s="507"/>
      <c r="CX3" s="507"/>
      <c r="CY3" s="507"/>
      <c r="CZ3" s="507"/>
      <c r="DA3" s="574"/>
      <c r="DB3" s="506" t="s">
        <v>90</v>
      </c>
      <c r="DC3" s="507"/>
      <c r="DD3" s="507"/>
      <c r="DE3" s="507"/>
      <c r="DF3" s="507"/>
      <c r="DG3" s="507"/>
      <c r="DH3" s="507"/>
      <c r="DI3" s="574"/>
      <c r="DJ3" s="185"/>
      <c r="DK3" s="185"/>
      <c r="DL3" s="185"/>
      <c r="DM3" s="185"/>
      <c r="DN3" s="185"/>
      <c r="DO3" s="185"/>
    </row>
    <row r="4" spans="1:119" ht="18.75" customHeight="1" x14ac:dyDescent="0.15">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91</v>
      </c>
      <c r="AZ4" s="420"/>
      <c r="BA4" s="420"/>
      <c r="BB4" s="420"/>
      <c r="BC4" s="420"/>
      <c r="BD4" s="420"/>
      <c r="BE4" s="420"/>
      <c r="BF4" s="420"/>
      <c r="BG4" s="420"/>
      <c r="BH4" s="420"/>
      <c r="BI4" s="420"/>
      <c r="BJ4" s="420"/>
      <c r="BK4" s="420"/>
      <c r="BL4" s="420"/>
      <c r="BM4" s="421"/>
      <c r="BN4" s="422">
        <v>32893199</v>
      </c>
      <c r="BO4" s="423"/>
      <c r="BP4" s="423"/>
      <c r="BQ4" s="423"/>
      <c r="BR4" s="423"/>
      <c r="BS4" s="423"/>
      <c r="BT4" s="423"/>
      <c r="BU4" s="424"/>
      <c r="BV4" s="422">
        <v>35554853</v>
      </c>
      <c r="BW4" s="423"/>
      <c r="BX4" s="423"/>
      <c r="BY4" s="423"/>
      <c r="BZ4" s="423"/>
      <c r="CA4" s="423"/>
      <c r="CB4" s="423"/>
      <c r="CC4" s="424"/>
      <c r="CD4" s="600" t="s">
        <v>92</v>
      </c>
      <c r="CE4" s="601"/>
      <c r="CF4" s="601"/>
      <c r="CG4" s="601"/>
      <c r="CH4" s="601"/>
      <c r="CI4" s="601"/>
      <c r="CJ4" s="601"/>
      <c r="CK4" s="601"/>
      <c r="CL4" s="601"/>
      <c r="CM4" s="601"/>
      <c r="CN4" s="601"/>
      <c r="CO4" s="601"/>
      <c r="CP4" s="601"/>
      <c r="CQ4" s="601"/>
      <c r="CR4" s="601"/>
      <c r="CS4" s="602"/>
      <c r="CT4" s="603">
        <v>5.2</v>
      </c>
      <c r="CU4" s="604"/>
      <c r="CV4" s="604"/>
      <c r="CW4" s="604"/>
      <c r="CX4" s="604"/>
      <c r="CY4" s="604"/>
      <c r="CZ4" s="604"/>
      <c r="DA4" s="605"/>
      <c r="DB4" s="603">
        <v>1.2</v>
      </c>
      <c r="DC4" s="604"/>
      <c r="DD4" s="604"/>
      <c r="DE4" s="604"/>
      <c r="DF4" s="604"/>
      <c r="DG4" s="604"/>
      <c r="DH4" s="604"/>
      <c r="DI4" s="605"/>
      <c r="DJ4" s="185"/>
      <c r="DK4" s="185"/>
      <c r="DL4" s="185"/>
      <c r="DM4" s="185"/>
      <c r="DN4" s="185"/>
      <c r="DO4" s="185"/>
    </row>
    <row r="5" spans="1:119" ht="18.75" customHeight="1" x14ac:dyDescent="0.15">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93</v>
      </c>
      <c r="AN5" s="401"/>
      <c r="AO5" s="401"/>
      <c r="AP5" s="401"/>
      <c r="AQ5" s="401"/>
      <c r="AR5" s="401"/>
      <c r="AS5" s="401"/>
      <c r="AT5" s="402"/>
      <c r="AU5" s="484" t="s">
        <v>94</v>
      </c>
      <c r="AV5" s="485"/>
      <c r="AW5" s="485"/>
      <c r="AX5" s="485"/>
      <c r="AY5" s="407" t="s">
        <v>95</v>
      </c>
      <c r="AZ5" s="408"/>
      <c r="BA5" s="408"/>
      <c r="BB5" s="408"/>
      <c r="BC5" s="408"/>
      <c r="BD5" s="408"/>
      <c r="BE5" s="408"/>
      <c r="BF5" s="408"/>
      <c r="BG5" s="408"/>
      <c r="BH5" s="408"/>
      <c r="BI5" s="408"/>
      <c r="BJ5" s="408"/>
      <c r="BK5" s="408"/>
      <c r="BL5" s="408"/>
      <c r="BM5" s="409"/>
      <c r="BN5" s="427">
        <v>29870020</v>
      </c>
      <c r="BO5" s="428"/>
      <c r="BP5" s="428"/>
      <c r="BQ5" s="428"/>
      <c r="BR5" s="428"/>
      <c r="BS5" s="428"/>
      <c r="BT5" s="428"/>
      <c r="BU5" s="429"/>
      <c r="BV5" s="427">
        <v>32102978</v>
      </c>
      <c r="BW5" s="428"/>
      <c r="BX5" s="428"/>
      <c r="BY5" s="428"/>
      <c r="BZ5" s="428"/>
      <c r="CA5" s="428"/>
      <c r="CB5" s="428"/>
      <c r="CC5" s="429"/>
      <c r="CD5" s="436" t="s">
        <v>96</v>
      </c>
      <c r="CE5" s="437"/>
      <c r="CF5" s="437"/>
      <c r="CG5" s="437"/>
      <c r="CH5" s="437"/>
      <c r="CI5" s="437"/>
      <c r="CJ5" s="437"/>
      <c r="CK5" s="437"/>
      <c r="CL5" s="437"/>
      <c r="CM5" s="437"/>
      <c r="CN5" s="437"/>
      <c r="CO5" s="437"/>
      <c r="CP5" s="437"/>
      <c r="CQ5" s="437"/>
      <c r="CR5" s="437"/>
      <c r="CS5" s="438"/>
      <c r="CT5" s="397">
        <v>101.9</v>
      </c>
      <c r="CU5" s="398"/>
      <c r="CV5" s="398"/>
      <c r="CW5" s="398"/>
      <c r="CX5" s="398"/>
      <c r="CY5" s="398"/>
      <c r="CZ5" s="398"/>
      <c r="DA5" s="399"/>
      <c r="DB5" s="397">
        <v>102.3</v>
      </c>
      <c r="DC5" s="398"/>
      <c r="DD5" s="398"/>
      <c r="DE5" s="398"/>
      <c r="DF5" s="398"/>
      <c r="DG5" s="398"/>
      <c r="DH5" s="398"/>
      <c r="DI5" s="399"/>
      <c r="DJ5" s="185"/>
      <c r="DK5" s="185"/>
      <c r="DL5" s="185"/>
      <c r="DM5" s="185"/>
      <c r="DN5" s="185"/>
      <c r="DO5" s="185"/>
    </row>
    <row r="6" spans="1:119" ht="18.75" customHeight="1" x14ac:dyDescent="0.15">
      <c r="A6" s="186"/>
      <c r="B6" s="580" t="s">
        <v>97</v>
      </c>
      <c r="C6" s="441"/>
      <c r="D6" s="441"/>
      <c r="E6" s="581"/>
      <c r="F6" s="581"/>
      <c r="G6" s="581"/>
      <c r="H6" s="581"/>
      <c r="I6" s="581"/>
      <c r="J6" s="581"/>
      <c r="K6" s="581"/>
      <c r="L6" s="581" t="s">
        <v>98</v>
      </c>
      <c r="M6" s="581"/>
      <c r="N6" s="581"/>
      <c r="O6" s="581"/>
      <c r="P6" s="581"/>
      <c r="Q6" s="581"/>
      <c r="R6" s="465"/>
      <c r="S6" s="465"/>
      <c r="T6" s="465"/>
      <c r="U6" s="465"/>
      <c r="V6" s="587"/>
      <c r="W6" s="518" t="s">
        <v>99</v>
      </c>
      <c r="X6" s="440"/>
      <c r="Y6" s="440"/>
      <c r="Z6" s="440"/>
      <c r="AA6" s="440"/>
      <c r="AB6" s="441"/>
      <c r="AC6" s="592" t="s">
        <v>100</v>
      </c>
      <c r="AD6" s="593"/>
      <c r="AE6" s="593"/>
      <c r="AF6" s="593"/>
      <c r="AG6" s="593"/>
      <c r="AH6" s="593"/>
      <c r="AI6" s="593"/>
      <c r="AJ6" s="593"/>
      <c r="AK6" s="593"/>
      <c r="AL6" s="594"/>
      <c r="AM6" s="496" t="s">
        <v>101</v>
      </c>
      <c r="AN6" s="401"/>
      <c r="AO6" s="401"/>
      <c r="AP6" s="401"/>
      <c r="AQ6" s="401"/>
      <c r="AR6" s="401"/>
      <c r="AS6" s="401"/>
      <c r="AT6" s="402"/>
      <c r="AU6" s="484" t="s">
        <v>94</v>
      </c>
      <c r="AV6" s="485"/>
      <c r="AW6" s="485"/>
      <c r="AX6" s="485"/>
      <c r="AY6" s="407" t="s">
        <v>102</v>
      </c>
      <c r="AZ6" s="408"/>
      <c r="BA6" s="408"/>
      <c r="BB6" s="408"/>
      <c r="BC6" s="408"/>
      <c r="BD6" s="408"/>
      <c r="BE6" s="408"/>
      <c r="BF6" s="408"/>
      <c r="BG6" s="408"/>
      <c r="BH6" s="408"/>
      <c r="BI6" s="408"/>
      <c r="BJ6" s="408"/>
      <c r="BK6" s="408"/>
      <c r="BL6" s="408"/>
      <c r="BM6" s="409"/>
      <c r="BN6" s="427">
        <v>3023179</v>
      </c>
      <c r="BO6" s="428"/>
      <c r="BP6" s="428"/>
      <c r="BQ6" s="428"/>
      <c r="BR6" s="428"/>
      <c r="BS6" s="428"/>
      <c r="BT6" s="428"/>
      <c r="BU6" s="429"/>
      <c r="BV6" s="427">
        <v>3451875</v>
      </c>
      <c r="BW6" s="428"/>
      <c r="BX6" s="428"/>
      <c r="BY6" s="428"/>
      <c r="BZ6" s="428"/>
      <c r="CA6" s="428"/>
      <c r="CB6" s="428"/>
      <c r="CC6" s="429"/>
      <c r="CD6" s="436" t="s">
        <v>103</v>
      </c>
      <c r="CE6" s="437"/>
      <c r="CF6" s="437"/>
      <c r="CG6" s="437"/>
      <c r="CH6" s="437"/>
      <c r="CI6" s="437"/>
      <c r="CJ6" s="437"/>
      <c r="CK6" s="437"/>
      <c r="CL6" s="437"/>
      <c r="CM6" s="437"/>
      <c r="CN6" s="437"/>
      <c r="CO6" s="437"/>
      <c r="CP6" s="437"/>
      <c r="CQ6" s="437"/>
      <c r="CR6" s="437"/>
      <c r="CS6" s="438"/>
      <c r="CT6" s="577">
        <v>109.3</v>
      </c>
      <c r="CU6" s="578"/>
      <c r="CV6" s="578"/>
      <c r="CW6" s="578"/>
      <c r="CX6" s="578"/>
      <c r="CY6" s="578"/>
      <c r="CZ6" s="578"/>
      <c r="DA6" s="579"/>
      <c r="DB6" s="577">
        <v>109.9</v>
      </c>
      <c r="DC6" s="578"/>
      <c r="DD6" s="578"/>
      <c r="DE6" s="578"/>
      <c r="DF6" s="578"/>
      <c r="DG6" s="578"/>
      <c r="DH6" s="578"/>
      <c r="DI6" s="579"/>
      <c r="DJ6" s="185"/>
      <c r="DK6" s="185"/>
      <c r="DL6" s="185"/>
      <c r="DM6" s="185"/>
      <c r="DN6" s="185"/>
      <c r="DO6" s="185"/>
    </row>
    <row r="7" spans="1:119" ht="18.75" customHeight="1" x14ac:dyDescent="0.15">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104</v>
      </c>
      <c r="AN7" s="401"/>
      <c r="AO7" s="401"/>
      <c r="AP7" s="401"/>
      <c r="AQ7" s="401"/>
      <c r="AR7" s="401"/>
      <c r="AS7" s="401"/>
      <c r="AT7" s="402"/>
      <c r="AU7" s="484" t="s">
        <v>105</v>
      </c>
      <c r="AV7" s="485"/>
      <c r="AW7" s="485"/>
      <c r="AX7" s="485"/>
      <c r="AY7" s="407" t="s">
        <v>106</v>
      </c>
      <c r="AZ7" s="408"/>
      <c r="BA7" s="408"/>
      <c r="BB7" s="408"/>
      <c r="BC7" s="408"/>
      <c r="BD7" s="408"/>
      <c r="BE7" s="408"/>
      <c r="BF7" s="408"/>
      <c r="BG7" s="408"/>
      <c r="BH7" s="408"/>
      <c r="BI7" s="408"/>
      <c r="BJ7" s="408"/>
      <c r="BK7" s="408"/>
      <c r="BL7" s="408"/>
      <c r="BM7" s="409"/>
      <c r="BN7" s="427">
        <v>2378351</v>
      </c>
      <c r="BO7" s="428"/>
      <c r="BP7" s="428"/>
      <c r="BQ7" s="428"/>
      <c r="BR7" s="428"/>
      <c r="BS7" s="428"/>
      <c r="BT7" s="428"/>
      <c r="BU7" s="429"/>
      <c r="BV7" s="427">
        <v>3301223</v>
      </c>
      <c r="BW7" s="428"/>
      <c r="BX7" s="428"/>
      <c r="BY7" s="428"/>
      <c r="BZ7" s="428"/>
      <c r="CA7" s="428"/>
      <c r="CB7" s="428"/>
      <c r="CC7" s="429"/>
      <c r="CD7" s="436" t="s">
        <v>107</v>
      </c>
      <c r="CE7" s="437"/>
      <c r="CF7" s="437"/>
      <c r="CG7" s="437"/>
      <c r="CH7" s="437"/>
      <c r="CI7" s="437"/>
      <c r="CJ7" s="437"/>
      <c r="CK7" s="437"/>
      <c r="CL7" s="437"/>
      <c r="CM7" s="437"/>
      <c r="CN7" s="437"/>
      <c r="CO7" s="437"/>
      <c r="CP7" s="437"/>
      <c r="CQ7" s="437"/>
      <c r="CR7" s="437"/>
      <c r="CS7" s="438"/>
      <c r="CT7" s="427">
        <v>12443051</v>
      </c>
      <c r="CU7" s="428"/>
      <c r="CV7" s="428"/>
      <c r="CW7" s="428"/>
      <c r="CX7" s="428"/>
      <c r="CY7" s="428"/>
      <c r="CZ7" s="428"/>
      <c r="DA7" s="429"/>
      <c r="DB7" s="427">
        <v>12446514</v>
      </c>
      <c r="DC7" s="428"/>
      <c r="DD7" s="428"/>
      <c r="DE7" s="428"/>
      <c r="DF7" s="428"/>
      <c r="DG7" s="428"/>
      <c r="DH7" s="428"/>
      <c r="DI7" s="429"/>
      <c r="DJ7" s="185"/>
      <c r="DK7" s="185"/>
      <c r="DL7" s="185"/>
      <c r="DM7" s="185"/>
      <c r="DN7" s="185"/>
      <c r="DO7" s="185"/>
    </row>
    <row r="8" spans="1:119" ht="18.75" customHeight="1" thickBot="1" x14ac:dyDescent="0.2">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108</v>
      </c>
      <c r="AN8" s="401"/>
      <c r="AO8" s="401"/>
      <c r="AP8" s="401"/>
      <c r="AQ8" s="401"/>
      <c r="AR8" s="401"/>
      <c r="AS8" s="401"/>
      <c r="AT8" s="402"/>
      <c r="AU8" s="484" t="s">
        <v>109</v>
      </c>
      <c r="AV8" s="485"/>
      <c r="AW8" s="485"/>
      <c r="AX8" s="485"/>
      <c r="AY8" s="407" t="s">
        <v>110</v>
      </c>
      <c r="AZ8" s="408"/>
      <c r="BA8" s="408"/>
      <c r="BB8" s="408"/>
      <c r="BC8" s="408"/>
      <c r="BD8" s="408"/>
      <c r="BE8" s="408"/>
      <c r="BF8" s="408"/>
      <c r="BG8" s="408"/>
      <c r="BH8" s="408"/>
      <c r="BI8" s="408"/>
      <c r="BJ8" s="408"/>
      <c r="BK8" s="408"/>
      <c r="BL8" s="408"/>
      <c r="BM8" s="409"/>
      <c r="BN8" s="427">
        <v>644828</v>
      </c>
      <c r="BO8" s="428"/>
      <c r="BP8" s="428"/>
      <c r="BQ8" s="428"/>
      <c r="BR8" s="428"/>
      <c r="BS8" s="428"/>
      <c r="BT8" s="428"/>
      <c r="BU8" s="429"/>
      <c r="BV8" s="427">
        <v>150652</v>
      </c>
      <c r="BW8" s="428"/>
      <c r="BX8" s="428"/>
      <c r="BY8" s="428"/>
      <c r="BZ8" s="428"/>
      <c r="CA8" s="428"/>
      <c r="CB8" s="428"/>
      <c r="CC8" s="429"/>
      <c r="CD8" s="436" t="s">
        <v>111</v>
      </c>
      <c r="CE8" s="437"/>
      <c r="CF8" s="437"/>
      <c r="CG8" s="437"/>
      <c r="CH8" s="437"/>
      <c r="CI8" s="437"/>
      <c r="CJ8" s="437"/>
      <c r="CK8" s="437"/>
      <c r="CL8" s="437"/>
      <c r="CM8" s="437"/>
      <c r="CN8" s="437"/>
      <c r="CO8" s="437"/>
      <c r="CP8" s="437"/>
      <c r="CQ8" s="437"/>
      <c r="CR8" s="437"/>
      <c r="CS8" s="438"/>
      <c r="CT8" s="540">
        <v>0.69</v>
      </c>
      <c r="CU8" s="541"/>
      <c r="CV8" s="541"/>
      <c r="CW8" s="541"/>
      <c r="CX8" s="541"/>
      <c r="CY8" s="541"/>
      <c r="CZ8" s="541"/>
      <c r="DA8" s="542"/>
      <c r="DB8" s="540">
        <v>0.68</v>
      </c>
      <c r="DC8" s="541"/>
      <c r="DD8" s="541"/>
      <c r="DE8" s="541"/>
      <c r="DF8" s="541"/>
      <c r="DG8" s="541"/>
      <c r="DH8" s="541"/>
      <c r="DI8" s="542"/>
      <c r="DJ8" s="185"/>
      <c r="DK8" s="185"/>
      <c r="DL8" s="185"/>
      <c r="DM8" s="185"/>
      <c r="DN8" s="185"/>
      <c r="DO8" s="185"/>
    </row>
    <row r="9" spans="1:119" ht="18.75" customHeight="1" thickBot="1" x14ac:dyDescent="0.2">
      <c r="A9" s="186"/>
      <c r="B9" s="566" t="s">
        <v>112</v>
      </c>
      <c r="C9" s="567"/>
      <c r="D9" s="567"/>
      <c r="E9" s="567"/>
      <c r="F9" s="567"/>
      <c r="G9" s="567"/>
      <c r="H9" s="567"/>
      <c r="I9" s="567"/>
      <c r="J9" s="567"/>
      <c r="K9" s="490"/>
      <c r="L9" s="568" t="s">
        <v>113</v>
      </c>
      <c r="M9" s="569"/>
      <c r="N9" s="569"/>
      <c r="O9" s="569"/>
      <c r="P9" s="569"/>
      <c r="Q9" s="570"/>
      <c r="R9" s="571">
        <v>62096</v>
      </c>
      <c r="S9" s="572"/>
      <c r="T9" s="572"/>
      <c r="U9" s="572"/>
      <c r="V9" s="573"/>
      <c r="W9" s="506" t="s">
        <v>114</v>
      </c>
      <c r="X9" s="507"/>
      <c r="Y9" s="507"/>
      <c r="Z9" s="507"/>
      <c r="AA9" s="507"/>
      <c r="AB9" s="507"/>
      <c r="AC9" s="507"/>
      <c r="AD9" s="507"/>
      <c r="AE9" s="507"/>
      <c r="AF9" s="507"/>
      <c r="AG9" s="507"/>
      <c r="AH9" s="507"/>
      <c r="AI9" s="507"/>
      <c r="AJ9" s="507"/>
      <c r="AK9" s="507"/>
      <c r="AL9" s="574"/>
      <c r="AM9" s="496" t="s">
        <v>115</v>
      </c>
      <c r="AN9" s="401"/>
      <c r="AO9" s="401"/>
      <c r="AP9" s="401"/>
      <c r="AQ9" s="401"/>
      <c r="AR9" s="401"/>
      <c r="AS9" s="401"/>
      <c r="AT9" s="402"/>
      <c r="AU9" s="484" t="s">
        <v>116</v>
      </c>
      <c r="AV9" s="485"/>
      <c r="AW9" s="485"/>
      <c r="AX9" s="485"/>
      <c r="AY9" s="407" t="s">
        <v>117</v>
      </c>
      <c r="AZ9" s="408"/>
      <c r="BA9" s="408"/>
      <c r="BB9" s="408"/>
      <c r="BC9" s="408"/>
      <c r="BD9" s="408"/>
      <c r="BE9" s="408"/>
      <c r="BF9" s="408"/>
      <c r="BG9" s="408"/>
      <c r="BH9" s="408"/>
      <c r="BI9" s="408"/>
      <c r="BJ9" s="408"/>
      <c r="BK9" s="408"/>
      <c r="BL9" s="408"/>
      <c r="BM9" s="409"/>
      <c r="BN9" s="427">
        <v>494176</v>
      </c>
      <c r="BO9" s="428"/>
      <c r="BP9" s="428"/>
      <c r="BQ9" s="428"/>
      <c r="BR9" s="428"/>
      <c r="BS9" s="428"/>
      <c r="BT9" s="428"/>
      <c r="BU9" s="429"/>
      <c r="BV9" s="427">
        <v>37490</v>
      </c>
      <c r="BW9" s="428"/>
      <c r="BX9" s="428"/>
      <c r="BY9" s="428"/>
      <c r="BZ9" s="428"/>
      <c r="CA9" s="428"/>
      <c r="CB9" s="428"/>
      <c r="CC9" s="429"/>
      <c r="CD9" s="436" t="s">
        <v>118</v>
      </c>
      <c r="CE9" s="437"/>
      <c r="CF9" s="437"/>
      <c r="CG9" s="437"/>
      <c r="CH9" s="437"/>
      <c r="CI9" s="437"/>
      <c r="CJ9" s="437"/>
      <c r="CK9" s="437"/>
      <c r="CL9" s="437"/>
      <c r="CM9" s="437"/>
      <c r="CN9" s="437"/>
      <c r="CO9" s="437"/>
      <c r="CP9" s="437"/>
      <c r="CQ9" s="437"/>
      <c r="CR9" s="437"/>
      <c r="CS9" s="438"/>
      <c r="CT9" s="397">
        <v>10.6</v>
      </c>
      <c r="CU9" s="398"/>
      <c r="CV9" s="398"/>
      <c r="CW9" s="398"/>
      <c r="CX9" s="398"/>
      <c r="CY9" s="398"/>
      <c r="CZ9" s="398"/>
      <c r="DA9" s="399"/>
      <c r="DB9" s="397">
        <v>10.8</v>
      </c>
      <c r="DC9" s="398"/>
      <c r="DD9" s="398"/>
      <c r="DE9" s="398"/>
      <c r="DF9" s="398"/>
      <c r="DG9" s="398"/>
      <c r="DH9" s="398"/>
      <c r="DI9" s="399"/>
      <c r="DJ9" s="185"/>
      <c r="DK9" s="185"/>
      <c r="DL9" s="185"/>
      <c r="DM9" s="185"/>
      <c r="DN9" s="185"/>
      <c r="DO9" s="185"/>
    </row>
    <row r="10" spans="1:119" ht="18.75" customHeight="1" thickBot="1" x14ac:dyDescent="0.2">
      <c r="A10" s="186"/>
      <c r="B10" s="566"/>
      <c r="C10" s="567"/>
      <c r="D10" s="567"/>
      <c r="E10" s="567"/>
      <c r="F10" s="567"/>
      <c r="G10" s="567"/>
      <c r="H10" s="567"/>
      <c r="I10" s="567"/>
      <c r="J10" s="567"/>
      <c r="K10" s="490"/>
      <c r="L10" s="400" t="s">
        <v>119</v>
      </c>
      <c r="M10" s="401"/>
      <c r="N10" s="401"/>
      <c r="O10" s="401"/>
      <c r="P10" s="401"/>
      <c r="Q10" s="402"/>
      <c r="R10" s="403">
        <v>63060</v>
      </c>
      <c r="S10" s="404"/>
      <c r="T10" s="404"/>
      <c r="U10" s="404"/>
      <c r="V10" s="406"/>
      <c r="W10" s="575"/>
      <c r="X10" s="389"/>
      <c r="Y10" s="389"/>
      <c r="Z10" s="389"/>
      <c r="AA10" s="389"/>
      <c r="AB10" s="389"/>
      <c r="AC10" s="389"/>
      <c r="AD10" s="389"/>
      <c r="AE10" s="389"/>
      <c r="AF10" s="389"/>
      <c r="AG10" s="389"/>
      <c r="AH10" s="389"/>
      <c r="AI10" s="389"/>
      <c r="AJ10" s="389"/>
      <c r="AK10" s="389"/>
      <c r="AL10" s="576"/>
      <c r="AM10" s="496" t="s">
        <v>120</v>
      </c>
      <c r="AN10" s="401"/>
      <c r="AO10" s="401"/>
      <c r="AP10" s="401"/>
      <c r="AQ10" s="401"/>
      <c r="AR10" s="401"/>
      <c r="AS10" s="401"/>
      <c r="AT10" s="402"/>
      <c r="AU10" s="484" t="s">
        <v>121</v>
      </c>
      <c r="AV10" s="485"/>
      <c r="AW10" s="485"/>
      <c r="AX10" s="485"/>
      <c r="AY10" s="407" t="s">
        <v>122</v>
      </c>
      <c r="AZ10" s="408"/>
      <c r="BA10" s="408"/>
      <c r="BB10" s="408"/>
      <c r="BC10" s="408"/>
      <c r="BD10" s="408"/>
      <c r="BE10" s="408"/>
      <c r="BF10" s="408"/>
      <c r="BG10" s="408"/>
      <c r="BH10" s="408"/>
      <c r="BI10" s="408"/>
      <c r="BJ10" s="408"/>
      <c r="BK10" s="408"/>
      <c r="BL10" s="408"/>
      <c r="BM10" s="409"/>
      <c r="BN10" s="427">
        <v>73464</v>
      </c>
      <c r="BO10" s="428"/>
      <c r="BP10" s="428"/>
      <c r="BQ10" s="428"/>
      <c r="BR10" s="428"/>
      <c r="BS10" s="428"/>
      <c r="BT10" s="428"/>
      <c r="BU10" s="429"/>
      <c r="BV10" s="427">
        <v>697</v>
      </c>
      <c r="BW10" s="428"/>
      <c r="BX10" s="428"/>
      <c r="BY10" s="428"/>
      <c r="BZ10" s="428"/>
      <c r="CA10" s="428"/>
      <c r="CB10" s="428"/>
      <c r="CC10" s="429"/>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566"/>
      <c r="C11" s="567"/>
      <c r="D11" s="567"/>
      <c r="E11" s="567"/>
      <c r="F11" s="567"/>
      <c r="G11" s="567"/>
      <c r="H11" s="567"/>
      <c r="I11" s="567"/>
      <c r="J11" s="567"/>
      <c r="K11" s="490"/>
      <c r="L11" s="473" t="s">
        <v>124</v>
      </c>
      <c r="M11" s="474"/>
      <c r="N11" s="474"/>
      <c r="O11" s="474"/>
      <c r="P11" s="474"/>
      <c r="Q11" s="475"/>
      <c r="R11" s="563" t="s">
        <v>125</v>
      </c>
      <c r="S11" s="564"/>
      <c r="T11" s="564"/>
      <c r="U11" s="564"/>
      <c r="V11" s="565"/>
      <c r="W11" s="575"/>
      <c r="X11" s="389"/>
      <c r="Y11" s="389"/>
      <c r="Z11" s="389"/>
      <c r="AA11" s="389"/>
      <c r="AB11" s="389"/>
      <c r="AC11" s="389"/>
      <c r="AD11" s="389"/>
      <c r="AE11" s="389"/>
      <c r="AF11" s="389"/>
      <c r="AG11" s="389"/>
      <c r="AH11" s="389"/>
      <c r="AI11" s="389"/>
      <c r="AJ11" s="389"/>
      <c r="AK11" s="389"/>
      <c r="AL11" s="576"/>
      <c r="AM11" s="496" t="s">
        <v>126</v>
      </c>
      <c r="AN11" s="401"/>
      <c r="AO11" s="401"/>
      <c r="AP11" s="401"/>
      <c r="AQ11" s="401"/>
      <c r="AR11" s="401"/>
      <c r="AS11" s="401"/>
      <c r="AT11" s="402"/>
      <c r="AU11" s="484" t="s">
        <v>127</v>
      </c>
      <c r="AV11" s="485"/>
      <c r="AW11" s="485"/>
      <c r="AX11" s="485"/>
      <c r="AY11" s="407" t="s">
        <v>128</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0</v>
      </c>
      <c r="BW11" s="428"/>
      <c r="BX11" s="428"/>
      <c r="BY11" s="428"/>
      <c r="BZ11" s="428"/>
      <c r="CA11" s="428"/>
      <c r="CB11" s="428"/>
      <c r="CC11" s="429"/>
      <c r="CD11" s="436" t="s">
        <v>129</v>
      </c>
      <c r="CE11" s="437"/>
      <c r="CF11" s="437"/>
      <c r="CG11" s="437"/>
      <c r="CH11" s="437"/>
      <c r="CI11" s="437"/>
      <c r="CJ11" s="437"/>
      <c r="CK11" s="437"/>
      <c r="CL11" s="437"/>
      <c r="CM11" s="437"/>
      <c r="CN11" s="437"/>
      <c r="CO11" s="437"/>
      <c r="CP11" s="437"/>
      <c r="CQ11" s="437"/>
      <c r="CR11" s="437"/>
      <c r="CS11" s="438"/>
      <c r="CT11" s="540" t="s">
        <v>130</v>
      </c>
      <c r="CU11" s="541"/>
      <c r="CV11" s="541"/>
      <c r="CW11" s="541"/>
      <c r="CX11" s="541"/>
      <c r="CY11" s="541"/>
      <c r="CZ11" s="541"/>
      <c r="DA11" s="542"/>
      <c r="DB11" s="540" t="s">
        <v>131</v>
      </c>
      <c r="DC11" s="541"/>
      <c r="DD11" s="541"/>
      <c r="DE11" s="541"/>
      <c r="DF11" s="541"/>
      <c r="DG11" s="541"/>
      <c r="DH11" s="541"/>
      <c r="DI11" s="542"/>
      <c r="DJ11" s="185"/>
      <c r="DK11" s="185"/>
      <c r="DL11" s="185"/>
      <c r="DM11" s="185"/>
      <c r="DN11" s="185"/>
      <c r="DO11" s="185"/>
    </row>
    <row r="12" spans="1:119" ht="18.75" customHeight="1" x14ac:dyDescent="0.15">
      <c r="A12" s="186"/>
      <c r="B12" s="543" t="s">
        <v>132</v>
      </c>
      <c r="C12" s="544"/>
      <c r="D12" s="544"/>
      <c r="E12" s="544"/>
      <c r="F12" s="544"/>
      <c r="G12" s="544"/>
      <c r="H12" s="544"/>
      <c r="I12" s="544"/>
      <c r="J12" s="544"/>
      <c r="K12" s="545"/>
      <c r="L12" s="552" t="s">
        <v>133</v>
      </c>
      <c r="M12" s="553"/>
      <c r="N12" s="553"/>
      <c r="O12" s="553"/>
      <c r="P12" s="553"/>
      <c r="Q12" s="554"/>
      <c r="R12" s="555">
        <v>62485</v>
      </c>
      <c r="S12" s="556"/>
      <c r="T12" s="556"/>
      <c r="U12" s="556"/>
      <c r="V12" s="557"/>
      <c r="W12" s="558" t="s">
        <v>1</v>
      </c>
      <c r="X12" s="485"/>
      <c r="Y12" s="485"/>
      <c r="Z12" s="485"/>
      <c r="AA12" s="485"/>
      <c r="AB12" s="559"/>
      <c r="AC12" s="484" t="s">
        <v>134</v>
      </c>
      <c r="AD12" s="485"/>
      <c r="AE12" s="485"/>
      <c r="AF12" s="485"/>
      <c r="AG12" s="559"/>
      <c r="AH12" s="484" t="s">
        <v>135</v>
      </c>
      <c r="AI12" s="485"/>
      <c r="AJ12" s="485"/>
      <c r="AK12" s="485"/>
      <c r="AL12" s="560"/>
      <c r="AM12" s="496" t="s">
        <v>136</v>
      </c>
      <c r="AN12" s="401"/>
      <c r="AO12" s="401"/>
      <c r="AP12" s="401"/>
      <c r="AQ12" s="401"/>
      <c r="AR12" s="401"/>
      <c r="AS12" s="401"/>
      <c r="AT12" s="402"/>
      <c r="AU12" s="484" t="s">
        <v>121</v>
      </c>
      <c r="AV12" s="485"/>
      <c r="AW12" s="485"/>
      <c r="AX12" s="485"/>
      <c r="AY12" s="407" t="s">
        <v>137</v>
      </c>
      <c r="AZ12" s="408"/>
      <c r="BA12" s="408"/>
      <c r="BB12" s="408"/>
      <c r="BC12" s="408"/>
      <c r="BD12" s="408"/>
      <c r="BE12" s="408"/>
      <c r="BF12" s="408"/>
      <c r="BG12" s="408"/>
      <c r="BH12" s="408"/>
      <c r="BI12" s="408"/>
      <c r="BJ12" s="408"/>
      <c r="BK12" s="408"/>
      <c r="BL12" s="408"/>
      <c r="BM12" s="409"/>
      <c r="BN12" s="427">
        <v>0</v>
      </c>
      <c r="BO12" s="428"/>
      <c r="BP12" s="428"/>
      <c r="BQ12" s="428"/>
      <c r="BR12" s="428"/>
      <c r="BS12" s="428"/>
      <c r="BT12" s="428"/>
      <c r="BU12" s="429"/>
      <c r="BV12" s="427">
        <v>100000</v>
      </c>
      <c r="BW12" s="428"/>
      <c r="BX12" s="428"/>
      <c r="BY12" s="428"/>
      <c r="BZ12" s="428"/>
      <c r="CA12" s="428"/>
      <c r="CB12" s="428"/>
      <c r="CC12" s="429"/>
      <c r="CD12" s="436" t="s">
        <v>138</v>
      </c>
      <c r="CE12" s="437"/>
      <c r="CF12" s="437"/>
      <c r="CG12" s="437"/>
      <c r="CH12" s="437"/>
      <c r="CI12" s="437"/>
      <c r="CJ12" s="437"/>
      <c r="CK12" s="437"/>
      <c r="CL12" s="437"/>
      <c r="CM12" s="437"/>
      <c r="CN12" s="437"/>
      <c r="CO12" s="437"/>
      <c r="CP12" s="437"/>
      <c r="CQ12" s="437"/>
      <c r="CR12" s="437"/>
      <c r="CS12" s="438"/>
      <c r="CT12" s="540" t="s">
        <v>130</v>
      </c>
      <c r="CU12" s="541"/>
      <c r="CV12" s="541"/>
      <c r="CW12" s="541"/>
      <c r="CX12" s="541"/>
      <c r="CY12" s="541"/>
      <c r="CZ12" s="541"/>
      <c r="DA12" s="542"/>
      <c r="DB12" s="540" t="s">
        <v>139</v>
      </c>
      <c r="DC12" s="541"/>
      <c r="DD12" s="541"/>
      <c r="DE12" s="541"/>
      <c r="DF12" s="541"/>
      <c r="DG12" s="541"/>
      <c r="DH12" s="541"/>
      <c r="DI12" s="542"/>
      <c r="DJ12" s="185"/>
      <c r="DK12" s="185"/>
      <c r="DL12" s="185"/>
      <c r="DM12" s="185"/>
      <c r="DN12" s="185"/>
      <c r="DO12" s="185"/>
    </row>
    <row r="13" spans="1:119" ht="18.75" customHeight="1" x14ac:dyDescent="0.15">
      <c r="A13" s="186"/>
      <c r="B13" s="546"/>
      <c r="C13" s="547"/>
      <c r="D13" s="547"/>
      <c r="E13" s="547"/>
      <c r="F13" s="547"/>
      <c r="G13" s="547"/>
      <c r="H13" s="547"/>
      <c r="I13" s="547"/>
      <c r="J13" s="547"/>
      <c r="K13" s="548"/>
      <c r="L13" s="196"/>
      <c r="M13" s="527" t="s">
        <v>140</v>
      </c>
      <c r="N13" s="528"/>
      <c r="O13" s="528"/>
      <c r="P13" s="528"/>
      <c r="Q13" s="529"/>
      <c r="R13" s="530">
        <v>62009</v>
      </c>
      <c r="S13" s="531"/>
      <c r="T13" s="531"/>
      <c r="U13" s="531"/>
      <c r="V13" s="532"/>
      <c r="W13" s="518" t="s">
        <v>141</v>
      </c>
      <c r="X13" s="440"/>
      <c r="Y13" s="440"/>
      <c r="Z13" s="440"/>
      <c r="AA13" s="440"/>
      <c r="AB13" s="441"/>
      <c r="AC13" s="403">
        <v>328</v>
      </c>
      <c r="AD13" s="404"/>
      <c r="AE13" s="404"/>
      <c r="AF13" s="404"/>
      <c r="AG13" s="405"/>
      <c r="AH13" s="403">
        <v>326</v>
      </c>
      <c r="AI13" s="404"/>
      <c r="AJ13" s="404"/>
      <c r="AK13" s="404"/>
      <c r="AL13" s="406"/>
      <c r="AM13" s="496" t="s">
        <v>142</v>
      </c>
      <c r="AN13" s="401"/>
      <c r="AO13" s="401"/>
      <c r="AP13" s="401"/>
      <c r="AQ13" s="401"/>
      <c r="AR13" s="401"/>
      <c r="AS13" s="401"/>
      <c r="AT13" s="402"/>
      <c r="AU13" s="484" t="s">
        <v>143</v>
      </c>
      <c r="AV13" s="485"/>
      <c r="AW13" s="485"/>
      <c r="AX13" s="485"/>
      <c r="AY13" s="407" t="s">
        <v>144</v>
      </c>
      <c r="AZ13" s="408"/>
      <c r="BA13" s="408"/>
      <c r="BB13" s="408"/>
      <c r="BC13" s="408"/>
      <c r="BD13" s="408"/>
      <c r="BE13" s="408"/>
      <c r="BF13" s="408"/>
      <c r="BG13" s="408"/>
      <c r="BH13" s="408"/>
      <c r="BI13" s="408"/>
      <c r="BJ13" s="408"/>
      <c r="BK13" s="408"/>
      <c r="BL13" s="408"/>
      <c r="BM13" s="409"/>
      <c r="BN13" s="427">
        <v>567640</v>
      </c>
      <c r="BO13" s="428"/>
      <c r="BP13" s="428"/>
      <c r="BQ13" s="428"/>
      <c r="BR13" s="428"/>
      <c r="BS13" s="428"/>
      <c r="BT13" s="428"/>
      <c r="BU13" s="429"/>
      <c r="BV13" s="427">
        <v>-61813</v>
      </c>
      <c r="BW13" s="428"/>
      <c r="BX13" s="428"/>
      <c r="BY13" s="428"/>
      <c r="BZ13" s="428"/>
      <c r="CA13" s="428"/>
      <c r="CB13" s="428"/>
      <c r="CC13" s="429"/>
      <c r="CD13" s="436" t="s">
        <v>145</v>
      </c>
      <c r="CE13" s="437"/>
      <c r="CF13" s="437"/>
      <c r="CG13" s="437"/>
      <c r="CH13" s="437"/>
      <c r="CI13" s="437"/>
      <c r="CJ13" s="437"/>
      <c r="CK13" s="437"/>
      <c r="CL13" s="437"/>
      <c r="CM13" s="437"/>
      <c r="CN13" s="437"/>
      <c r="CO13" s="437"/>
      <c r="CP13" s="437"/>
      <c r="CQ13" s="437"/>
      <c r="CR13" s="437"/>
      <c r="CS13" s="438"/>
      <c r="CT13" s="397">
        <v>8.1</v>
      </c>
      <c r="CU13" s="398"/>
      <c r="CV13" s="398"/>
      <c r="CW13" s="398"/>
      <c r="CX13" s="398"/>
      <c r="CY13" s="398"/>
      <c r="CZ13" s="398"/>
      <c r="DA13" s="399"/>
      <c r="DB13" s="397">
        <v>9.1</v>
      </c>
      <c r="DC13" s="398"/>
      <c r="DD13" s="398"/>
      <c r="DE13" s="398"/>
      <c r="DF13" s="398"/>
      <c r="DG13" s="398"/>
      <c r="DH13" s="398"/>
      <c r="DI13" s="399"/>
      <c r="DJ13" s="185"/>
      <c r="DK13" s="185"/>
      <c r="DL13" s="185"/>
      <c r="DM13" s="185"/>
      <c r="DN13" s="185"/>
      <c r="DO13" s="185"/>
    </row>
    <row r="14" spans="1:119" ht="18.75" customHeight="1" thickBot="1" x14ac:dyDescent="0.2">
      <c r="A14" s="186"/>
      <c r="B14" s="546"/>
      <c r="C14" s="547"/>
      <c r="D14" s="547"/>
      <c r="E14" s="547"/>
      <c r="F14" s="547"/>
      <c r="G14" s="547"/>
      <c r="H14" s="547"/>
      <c r="I14" s="547"/>
      <c r="J14" s="547"/>
      <c r="K14" s="548"/>
      <c r="L14" s="520" t="s">
        <v>146</v>
      </c>
      <c r="M14" s="561"/>
      <c r="N14" s="561"/>
      <c r="O14" s="561"/>
      <c r="P14" s="561"/>
      <c r="Q14" s="562"/>
      <c r="R14" s="530">
        <v>62474</v>
      </c>
      <c r="S14" s="531"/>
      <c r="T14" s="531"/>
      <c r="U14" s="531"/>
      <c r="V14" s="532"/>
      <c r="W14" s="533"/>
      <c r="X14" s="443"/>
      <c r="Y14" s="443"/>
      <c r="Z14" s="443"/>
      <c r="AA14" s="443"/>
      <c r="AB14" s="444"/>
      <c r="AC14" s="523">
        <v>1.2</v>
      </c>
      <c r="AD14" s="524"/>
      <c r="AE14" s="524"/>
      <c r="AF14" s="524"/>
      <c r="AG14" s="525"/>
      <c r="AH14" s="523">
        <v>1.1000000000000001</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147</v>
      </c>
      <c r="CE14" s="434"/>
      <c r="CF14" s="434"/>
      <c r="CG14" s="434"/>
      <c r="CH14" s="434"/>
      <c r="CI14" s="434"/>
      <c r="CJ14" s="434"/>
      <c r="CK14" s="434"/>
      <c r="CL14" s="434"/>
      <c r="CM14" s="434"/>
      <c r="CN14" s="434"/>
      <c r="CO14" s="434"/>
      <c r="CP14" s="434"/>
      <c r="CQ14" s="434"/>
      <c r="CR14" s="434"/>
      <c r="CS14" s="435"/>
      <c r="CT14" s="534" t="s">
        <v>148</v>
      </c>
      <c r="CU14" s="535"/>
      <c r="CV14" s="535"/>
      <c r="CW14" s="535"/>
      <c r="CX14" s="535"/>
      <c r="CY14" s="535"/>
      <c r="CZ14" s="535"/>
      <c r="DA14" s="536"/>
      <c r="DB14" s="534">
        <v>6.4</v>
      </c>
      <c r="DC14" s="535"/>
      <c r="DD14" s="535"/>
      <c r="DE14" s="535"/>
      <c r="DF14" s="535"/>
      <c r="DG14" s="535"/>
      <c r="DH14" s="535"/>
      <c r="DI14" s="536"/>
      <c r="DJ14" s="185"/>
      <c r="DK14" s="185"/>
      <c r="DL14" s="185"/>
      <c r="DM14" s="185"/>
      <c r="DN14" s="185"/>
      <c r="DO14" s="185"/>
    </row>
    <row r="15" spans="1:119" ht="18.75" customHeight="1" x14ac:dyDescent="0.15">
      <c r="A15" s="186"/>
      <c r="B15" s="546"/>
      <c r="C15" s="547"/>
      <c r="D15" s="547"/>
      <c r="E15" s="547"/>
      <c r="F15" s="547"/>
      <c r="G15" s="547"/>
      <c r="H15" s="547"/>
      <c r="I15" s="547"/>
      <c r="J15" s="547"/>
      <c r="K15" s="548"/>
      <c r="L15" s="196"/>
      <c r="M15" s="527" t="s">
        <v>149</v>
      </c>
      <c r="N15" s="528"/>
      <c r="O15" s="528"/>
      <c r="P15" s="528"/>
      <c r="Q15" s="529"/>
      <c r="R15" s="530">
        <v>61988</v>
      </c>
      <c r="S15" s="531"/>
      <c r="T15" s="531"/>
      <c r="U15" s="531"/>
      <c r="V15" s="532"/>
      <c r="W15" s="518" t="s">
        <v>150</v>
      </c>
      <c r="X15" s="440"/>
      <c r="Y15" s="440"/>
      <c r="Z15" s="440"/>
      <c r="AA15" s="440"/>
      <c r="AB15" s="441"/>
      <c r="AC15" s="403">
        <v>6039</v>
      </c>
      <c r="AD15" s="404"/>
      <c r="AE15" s="404"/>
      <c r="AF15" s="404"/>
      <c r="AG15" s="405"/>
      <c r="AH15" s="403">
        <v>6028</v>
      </c>
      <c r="AI15" s="404"/>
      <c r="AJ15" s="404"/>
      <c r="AK15" s="404"/>
      <c r="AL15" s="406"/>
      <c r="AM15" s="496"/>
      <c r="AN15" s="401"/>
      <c r="AO15" s="401"/>
      <c r="AP15" s="401"/>
      <c r="AQ15" s="401"/>
      <c r="AR15" s="401"/>
      <c r="AS15" s="401"/>
      <c r="AT15" s="402"/>
      <c r="AU15" s="484"/>
      <c r="AV15" s="485"/>
      <c r="AW15" s="485"/>
      <c r="AX15" s="485"/>
      <c r="AY15" s="419" t="s">
        <v>151</v>
      </c>
      <c r="AZ15" s="420"/>
      <c r="BA15" s="420"/>
      <c r="BB15" s="420"/>
      <c r="BC15" s="420"/>
      <c r="BD15" s="420"/>
      <c r="BE15" s="420"/>
      <c r="BF15" s="420"/>
      <c r="BG15" s="420"/>
      <c r="BH15" s="420"/>
      <c r="BI15" s="420"/>
      <c r="BJ15" s="420"/>
      <c r="BK15" s="420"/>
      <c r="BL15" s="420"/>
      <c r="BM15" s="421"/>
      <c r="BN15" s="422">
        <v>6894391</v>
      </c>
      <c r="BO15" s="423"/>
      <c r="BP15" s="423"/>
      <c r="BQ15" s="423"/>
      <c r="BR15" s="423"/>
      <c r="BS15" s="423"/>
      <c r="BT15" s="423"/>
      <c r="BU15" s="424"/>
      <c r="BV15" s="422">
        <v>6755895</v>
      </c>
      <c r="BW15" s="423"/>
      <c r="BX15" s="423"/>
      <c r="BY15" s="423"/>
      <c r="BZ15" s="423"/>
      <c r="CA15" s="423"/>
      <c r="CB15" s="423"/>
      <c r="CC15" s="424"/>
      <c r="CD15" s="537" t="s">
        <v>152</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46"/>
      <c r="C16" s="547"/>
      <c r="D16" s="547"/>
      <c r="E16" s="547"/>
      <c r="F16" s="547"/>
      <c r="G16" s="547"/>
      <c r="H16" s="547"/>
      <c r="I16" s="547"/>
      <c r="J16" s="547"/>
      <c r="K16" s="548"/>
      <c r="L16" s="520" t="s">
        <v>153</v>
      </c>
      <c r="M16" s="521"/>
      <c r="N16" s="521"/>
      <c r="O16" s="521"/>
      <c r="P16" s="521"/>
      <c r="Q16" s="522"/>
      <c r="R16" s="515" t="s">
        <v>154</v>
      </c>
      <c r="S16" s="516"/>
      <c r="T16" s="516"/>
      <c r="U16" s="516"/>
      <c r="V16" s="517"/>
      <c r="W16" s="533"/>
      <c r="X16" s="443"/>
      <c r="Y16" s="443"/>
      <c r="Z16" s="443"/>
      <c r="AA16" s="443"/>
      <c r="AB16" s="444"/>
      <c r="AC16" s="523">
        <v>21.3</v>
      </c>
      <c r="AD16" s="524"/>
      <c r="AE16" s="524"/>
      <c r="AF16" s="524"/>
      <c r="AG16" s="525"/>
      <c r="AH16" s="523">
        <v>21.2</v>
      </c>
      <c r="AI16" s="524"/>
      <c r="AJ16" s="524"/>
      <c r="AK16" s="524"/>
      <c r="AL16" s="526"/>
      <c r="AM16" s="496"/>
      <c r="AN16" s="401"/>
      <c r="AO16" s="401"/>
      <c r="AP16" s="401"/>
      <c r="AQ16" s="401"/>
      <c r="AR16" s="401"/>
      <c r="AS16" s="401"/>
      <c r="AT16" s="402"/>
      <c r="AU16" s="484"/>
      <c r="AV16" s="485"/>
      <c r="AW16" s="485"/>
      <c r="AX16" s="485"/>
      <c r="AY16" s="407" t="s">
        <v>155</v>
      </c>
      <c r="AZ16" s="408"/>
      <c r="BA16" s="408"/>
      <c r="BB16" s="408"/>
      <c r="BC16" s="408"/>
      <c r="BD16" s="408"/>
      <c r="BE16" s="408"/>
      <c r="BF16" s="408"/>
      <c r="BG16" s="408"/>
      <c r="BH16" s="408"/>
      <c r="BI16" s="408"/>
      <c r="BJ16" s="408"/>
      <c r="BK16" s="408"/>
      <c r="BL16" s="408"/>
      <c r="BM16" s="409"/>
      <c r="BN16" s="427">
        <v>9730892</v>
      </c>
      <c r="BO16" s="428"/>
      <c r="BP16" s="428"/>
      <c r="BQ16" s="428"/>
      <c r="BR16" s="428"/>
      <c r="BS16" s="428"/>
      <c r="BT16" s="428"/>
      <c r="BU16" s="429"/>
      <c r="BV16" s="427">
        <v>9736284</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x14ac:dyDescent="0.2">
      <c r="A17" s="186"/>
      <c r="B17" s="549"/>
      <c r="C17" s="550"/>
      <c r="D17" s="550"/>
      <c r="E17" s="550"/>
      <c r="F17" s="550"/>
      <c r="G17" s="550"/>
      <c r="H17" s="550"/>
      <c r="I17" s="550"/>
      <c r="J17" s="550"/>
      <c r="K17" s="551"/>
      <c r="L17" s="201"/>
      <c r="M17" s="512" t="s">
        <v>156</v>
      </c>
      <c r="N17" s="513"/>
      <c r="O17" s="513"/>
      <c r="P17" s="513"/>
      <c r="Q17" s="514"/>
      <c r="R17" s="515" t="s">
        <v>157</v>
      </c>
      <c r="S17" s="516"/>
      <c r="T17" s="516"/>
      <c r="U17" s="516"/>
      <c r="V17" s="517"/>
      <c r="W17" s="518" t="s">
        <v>158</v>
      </c>
      <c r="X17" s="440"/>
      <c r="Y17" s="440"/>
      <c r="Z17" s="440"/>
      <c r="AA17" s="440"/>
      <c r="AB17" s="441"/>
      <c r="AC17" s="403">
        <v>22044</v>
      </c>
      <c r="AD17" s="404"/>
      <c r="AE17" s="404"/>
      <c r="AF17" s="404"/>
      <c r="AG17" s="405"/>
      <c r="AH17" s="403">
        <v>22099</v>
      </c>
      <c r="AI17" s="404"/>
      <c r="AJ17" s="404"/>
      <c r="AK17" s="404"/>
      <c r="AL17" s="406"/>
      <c r="AM17" s="496"/>
      <c r="AN17" s="401"/>
      <c r="AO17" s="401"/>
      <c r="AP17" s="401"/>
      <c r="AQ17" s="401"/>
      <c r="AR17" s="401"/>
      <c r="AS17" s="401"/>
      <c r="AT17" s="402"/>
      <c r="AU17" s="484"/>
      <c r="AV17" s="485"/>
      <c r="AW17" s="485"/>
      <c r="AX17" s="485"/>
      <c r="AY17" s="407" t="s">
        <v>159</v>
      </c>
      <c r="AZ17" s="408"/>
      <c r="BA17" s="408"/>
      <c r="BB17" s="408"/>
      <c r="BC17" s="408"/>
      <c r="BD17" s="408"/>
      <c r="BE17" s="408"/>
      <c r="BF17" s="408"/>
      <c r="BG17" s="408"/>
      <c r="BH17" s="408"/>
      <c r="BI17" s="408"/>
      <c r="BJ17" s="408"/>
      <c r="BK17" s="408"/>
      <c r="BL17" s="408"/>
      <c r="BM17" s="409"/>
      <c r="BN17" s="427">
        <v>8765775</v>
      </c>
      <c r="BO17" s="428"/>
      <c r="BP17" s="428"/>
      <c r="BQ17" s="428"/>
      <c r="BR17" s="428"/>
      <c r="BS17" s="428"/>
      <c r="BT17" s="428"/>
      <c r="BU17" s="429"/>
      <c r="BV17" s="427">
        <v>8607809</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x14ac:dyDescent="0.2">
      <c r="A18" s="186"/>
      <c r="B18" s="489" t="s">
        <v>160</v>
      </c>
      <c r="C18" s="490"/>
      <c r="D18" s="490"/>
      <c r="E18" s="491"/>
      <c r="F18" s="491"/>
      <c r="G18" s="491"/>
      <c r="H18" s="491"/>
      <c r="I18" s="491"/>
      <c r="J18" s="491"/>
      <c r="K18" s="491"/>
      <c r="L18" s="492">
        <v>19.690000000000001</v>
      </c>
      <c r="M18" s="492"/>
      <c r="N18" s="492"/>
      <c r="O18" s="492"/>
      <c r="P18" s="492"/>
      <c r="Q18" s="492"/>
      <c r="R18" s="493"/>
      <c r="S18" s="493"/>
      <c r="T18" s="493"/>
      <c r="U18" s="493"/>
      <c r="V18" s="494"/>
      <c r="W18" s="508"/>
      <c r="X18" s="509"/>
      <c r="Y18" s="509"/>
      <c r="Z18" s="509"/>
      <c r="AA18" s="509"/>
      <c r="AB18" s="519"/>
      <c r="AC18" s="391">
        <v>77.599999999999994</v>
      </c>
      <c r="AD18" s="392"/>
      <c r="AE18" s="392"/>
      <c r="AF18" s="392"/>
      <c r="AG18" s="495"/>
      <c r="AH18" s="391">
        <v>77.7</v>
      </c>
      <c r="AI18" s="392"/>
      <c r="AJ18" s="392"/>
      <c r="AK18" s="392"/>
      <c r="AL18" s="393"/>
      <c r="AM18" s="496"/>
      <c r="AN18" s="401"/>
      <c r="AO18" s="401"/>
      <c r="AP18" s="401"/>
      <c r="AQ18" s="401"/>
      <c r="AR18" s="401"/>
      <c r="AS18" s="401"/>
      <c r="AT18" s="402"/>
      <c r="AU18" s="484"/>
      <c r="AV18" s="485"/>
      <c r="AW18" s="485"/>
      <c r="AX18" s="485"/>
      <c r="AY18" s="407" t="s">
        <v>161</v>
      </c>
      <c r="AZ18" s="408"/>
      <c r="BA18" s="408"/>
      <c r="BB18" s="408"/>
      <c r="BC18" s="408"/>
      <c r="BD18" s="408"/>
      <c r="BE18" s="408"/>
      <c r="BF18" s="408"/>
      <c r="BG18" s="408"/>
      <c r="BH18" s="408"/>
      <c r="BI18" s="408"/>
      <c r="BJ18" s="408"/>
      <c r="BK18" s="408"/>
      <c r="BL18" s="408"/>
      <c r="BM18" s="409"/>
      <c r="BN18" s="427">
        <v>12796102</v>
      </c>
      <c r="BO18" s="428"/>
      <c r="BP18" s="428"/>
      <c r="BQ18" s="428"/>
      <c r="BR18" s="428"/>
      <c r="BS18" s="428"/>
      <c r="BT18" s="428"/>
      <c r="BU18" s="429"/>
      <c r="BV18" s="427">
        <v>12778341</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x14ac:dyDescent="0.2">
      <c r="A19" s="186"/>
      <c r="B19" s="489" t="s">
        <v>162</v>
      </c>
      <c r="C19" s="490"/>
      <c r="D19" s="490"/>
      <c r="E19" s="491"/>
      <c r="F19" s="491"/>
      <c r="G19" s="491"/>
      <c r="H19" s="491"/>
      <c r="I19" s="491"/>
      <c r="J19" s="491"/>
      <c r="K19" s="491"/>
      <c r="L19" s="497">
        <v>3154</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163</v>
      </c>
      <c r="AZ19" s="408"/>
      <c r="BA19" s="408"/>
      <c r="BB19" s="408"/>
      <c r="BC19" s="408"/>
      <c r="BD19" s="408"/>
      <c r="BE19" s="408"/>
      <c r="BF19" s="408"/>
      <c r="BG19" s="408"/>
      <c r="BH19" s="408"/>
      <c r="BI19" s="408"/>
      <c r="BJ19" s="408"/>
      <c r="BK19" s="408"/>
      <c r="BL19" s="408"/>
      <c r="BM19" s="409"/>
      <c r="BN19" s="427">
        <v>17535779</v>
      </c>
      <c r="BO19" s="428"/>
      <c r="BP19" s="428"/>
      <c r="BQ19" s="428"/>
      <c r="BR19" s="428"/>
      <c r="BS19" s="428"/>
      <c r="BT19" s="428"/>
      <c r="BU19" s="429"/>
      <c r="BV19" s="427">
        <v>17703185</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x14ac:dyDescent="0.2">
      <c r="A20" s="186"/>
      <c r="B20" s="489" t="s">
        <v>164</v>
      </c>
      <c r="C20" s="490"/>
      <c r="D20" s="490"/>
      <c r="E20" s="491"/>
      <c r="F20" s="491"/>
      <c r="G20" s="491"/>
      <c r="H20" s="491"/>
      <c r="I20" s="491"/>
      <c r="J20" s="491"/>
      <c r="K20" s="491"/>
      <c r="L20" s="497">
        <v>24097</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x14ac:dyDescent="0.15">
      <c r="A21" s="186"/>
      <c r="B21" s="486" t="s">
        <v>165</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x14ac:dyDescent="0.2">
      <c r="A22" s="186"/>
      <c r="B22" s="456" t="s">
        <v>166</v>
      </c>
      <c r="C22" s="457"/>
      <c r="D22" s="458"/>
      <c r="E22" s="465" t="s">
        <v>1</v>
      </c>
      <c r="F22" s="440"/>
      <c r="G22" s="440"/>
      <c r="H22" s="440"/>
      <c r="I22" s="440"/>
      <c r="J22" s="440"/>
      <c r="K22" s="441"/>
      <c r="L22" s="465" t="s">
        <v>167</v>
      </c>
      <c r="M22" s="440"/>
      <c r="N22" s="440"/>
      <c r="O22" s="440"/>
      <c r="P22" s="441"/>
      <c r="Q22" s="450" t="s">
        <v>168</v>
      </c>
      <c r="R22" s="451"/>
      <c r="S22" s="451"/>
      <c r="T22" s="451"/>
      <c r="U22" s="451"/>
      <c r="V22" s="466"/>
      <c r="W22" s="468" t="s">
        <v>169</v>
      </c>
      <c r="X22" s="457"/>
      <c r="Y22" s="458"/>
      <c r="Z22" s="465" t="s">
        <v>1</v>
      </c>
      <c r="AA22" s="440"/>
      <c r="AB22" s="440"/>
      <c r="AC22" s="440"/>
      <c r="AD22" s="440"/>
      <c r="AE22" s="440"/>
      <c r="AF22" s="440"/>
      <c r="AG22" s="441"/>
      <c r="AH22" s="439" t="s">
        <v>170</v>
      </c>
      <c r="AI22" s="440"/>
      <c r="AJ22" s="440"/>
      <c r="AK22" s="440"/>
      <c r="AL22" s="441"/>
      <c r="AM22" s="439" t="s">
        <v>171</v>
      </c>
      <c r="AN22" s="445"/>
      <c r="AO22" s="445"/>
      <c r="AP22" s="445"/>
      <c r="AQ22" s="445"/>
      <c r="AR22" s="446"/>
      <c r="AS22" s="450" t="s">
        <v>168</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x14ac:dyDescent="0.15">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172</v>
      </c>
      <c r="AZ23" s="420"/>
      <c r="BA23" s="420"/>
      <c r="BB23" s="420"/>
      <c r="BC23" s="420"/>
      <c r="BD23" s="420"/>
      <c r="BE23" s="420"/>
      <c r="BF23" s="420"/>
      <c r="BG23" s="420"/>
      <c r="BH23" s="420"/>
      <c r="BI23" s="420"/>
      <c r="BJ23" s="420"/>
      <c r="BK23" s="420"/>
      <c r="BL23" s="420"/>
      <c r="BM23" s="421"/>
      <c r="BN23" s="427">
        <v>24697181</v>
      </c>
      <c r="BO23" s="428"/>
      <c r="BP23" s="428"/>
      <c r="BQ23" s="428"/>
      <c r="BR23" s="428"/>
      <c r="BS23" s="428"/>
      <c r="BT23" s="428"/>
      <c r="BU23" s="429"/>
      <c r="BV23" s="427">
        <v>25534395</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x14ac:dyDescent="0.2">
      <c r="A24" s="186"/>
      <c r="B24" s="459"/>
      <c r="C24" s="460"/>
      <c r="D24" s="461"/>
      <c r="E24" s="400" t="s">
        <v>173</v>
      </c>
      <c r="F24" s="401"/>
      <c r="G24" s="401"/>
      <c r="H24" s="401"/>
      <c r="I24" s="401"/>
      <c r="J24" s="401"/>
      <c r="K24" s="402"/>
      <c r="L24" s="403">
        <v>1</v>
      </c>
      <c r="M24" s="404"/>
      <c r="N24" s="404"/>
      <c r="O24" s="404"/>
      <c r="P24" s="405"/>
      <c r="Q24" s="403">
        <v>9640</v>
      </c>
      <c r="R24" s="404"/>
      <c r="S24" s="404"/>
      <c r="T24" s="404"/>
      <c r="U24" s="404"/>
      <c r="V24" s="405"/>
      <c r="W24" s="469"/>
      <c r="X24" s="460"/>
      <c r="Y24" s="461"/>
      <c r="Z24" s="400" t="s">
        <v>174</v>
      </c>
      <c r="AA24" s="401"/>
      <c r="AB24" s="401"/>
      <c r="AC24" s="401"/>
      <c r="AD24" s="401"/>
      <c r="AE24" s="401"/>
      <c r="AF24" s="401"/>
      <c r="AG24" s="402"/>
      <c r="AH24" s="403">
        <v>379</v>
      </c>
      <c r="AI24" s="404"/>
      <c r="AJ24" s="404"/>
      <c r="AK24" s="404"/>
      <c r="AL24" s="405"/>
      <c r="AM24" s="403">
        <v>1082424</v>
      </c>
      <c r="AN24" s="404"/>
      <c r="AO24" s="404"/>
      <c r="AP24" s="404"/>
      <c r="AQ24" s="404"/>
      <c r="AR24" s="405"/>
      <c r="AS24" s="403">
        <v>2856</v>
      </c>
      <c r="AT24" s="404"/>
      <c r="AU24" s="404"/>
      <c r="AV24" s="404"/>
      <c r="AW24" s="404"/>
      <c r="AX24" s="406"/>
      <c r="AY24" s="394" t="s">
        <v>175</v>
      </c>
      <c r="AZ24" s="395"/>
      <c r="BA24" s="395"/>
      <c r="BB24" s="395"/>
      <c r="BC24" s="395"/>
      <c r="BD24" s="395"/>
      <c r="BE24" s="395"/>
      <c r="BF24" s="395"/>
      <c r="BG24" s="395"/>
      <c r="BH24" s="395"/>
      <c r="BI24" s="395"/>
      <c r="BJ24" s="395"/>
      <c r="BK24" s="395"/>
      <c r="BL24" s="395"/>
      <c r="BM24" s="396"/>
      <c r="BN24" s="427">
        <v>16843754</v>
      </c>
      <c r="BO24" s="428"/>
      <c r="BP24" s="428"/>
      <c r="BQ24" s="428"/>
      <c r="BR24" s="428"/>
      <c r="BS24" s="428"/>
      <c r="BT24" s="428"/>
      <c r="BU24" s="429"/>
      <c r="BV24" s="427">
        <v>17394006</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x14ac:dyDescent="0.15">
      <c r="A25" s="186"/>
      <c r="B25" s="459"/>
      <c r="C25" s="460"/>
      <c r="D25" s="461"/>
      <c r="E25" s="400" t="s">
        <v>176</v>
      </c>
      <c r="F25" s="401"/>
      <c r="G25" s="401"/>
      <c r="H25" s="401"/>
      <c r="I25" s="401"/>
      <c r="J25" s="401"/>
      <c r="K25" s="402"/>
      <c r="L25" s="403">
        <v>1</v>
      </c>
      <c r="M25" s="404"/>
      <c r="N25" s="404"/>
      <c r="O25" s="404"/>
      <c r="P25" s="405"/>
      <c r="Q25" s="403">
        <v>7800</v>
      </c>
      <c r="R25" s="404"/>
      <c r="S25" s="404"/>
      <c r="T25" s="404"/>
      <c r="U25" s="404"/>
      <c r="V25" s="405"/>
      <c r="W25" s="469"/>
      <c r="X25" s="460"/>
      <c r="Y25" s="461"/>
      <c r="Z25" s="400" t="s">
        <v>177</v>
      </c>
      <c r="AA25" s="401"/>
      <c r="AB25" s="401"/>
      <c r="AC25" s="401"/>
      <c r="AD25" s="401"/>
      <c r="AE25" s="401"/>
      <c r="AF25" s="401"/>
      <c r="AG25" s="402"/>
      <c r="AH25" s="403" t="s">
        <v>178</v>
      </c>
      <c r="AI25" s="404"/>
      <c r="AJ25" s="404"/>
      <c r="AK25" s="404"/>
      <c r="AL25" s="405"/>
      <c r="AM25" s="403" t="s">
        <v>179</v>
      </c>
      <c r="AN25" s="404"/>
      <c r="AO25" s="404"/>
      <c r="AP25" s="404"/>
      <c r="AQ25" s="404"/>
      <c r="AR25" s="405"/>
      <c r="AS25" s="403" t="s">
        <v>179</v>
      </c>
      <c r="AT25" s="404"/>
      <c r="AU25" s="404"/>
      <c r="AV25" s="404"/>
      <c r="AW25" s="404"/>
      <c r="AX25" s="406"/>
      <c r="AY25" s="419" t="s">
        <v>180</v>
      </c>
      <c r="AZ25" s="420"/>
      <c r="BA25" s="420"/>
      <c r="BB25" s="420"/>
      <c r="BC25" s="420"/>
      <c r="BD25" s="420"/>
      <c r="BE25" s="420"/>
      <c r="BF25" s="420"/>
      <c r="BG25" s="420"/>
      <c r="BH25" s="420"/>
      <c r="BI25" s="420"/>
      <c r="BJ25" s="420"/>
      <c r="BK25" s="420"/>
      <c r="BL25" s="420"/>
      <c r="BM25" s="421"/>
      <c r="BN25" s="422">
        <v>5366683</v>
      </c>
      <c r="BO25" s="423"/>
      <c r="BP25" s="423"/>
      <c r="BQ25" s="423"/>
      <c r="BR25" s="423"/>
      <c r="BS25" s="423"/>
      <c r="BT25" s="423"/>
      <c r="BU25" s="424"/>
      <c r="BV25" s="422">
        <v>7579547</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x14ac:dyDescent="0.15">
      <c r="A26" s="186"/>
      <c r="B26" s="459"/>
      <c r="C26" s="460"/>
      <c r="D26" s="461"/>
      <c r="E26" s="400" t="s">
        <v>181</v>
      </c>
      <c r="F26" s="401"/>
      <c r="G26" s="401"/>
      <c r="H26" s="401"/>
      <c r="I26" s="401"/>
      <c r="J26" s="401"/>
      <c r="K26" s="402"/>
      <c r="L26" s="403">
        <v>1</v>
      </c>
      <c r="M26" s="404"/>
      <c r="N26" s="404"/>
      <c r="O26" s="404"/>
      <c r="P26" s="405"/>
      <c r="Q26" s="403">
        <v>6570</v>
      </c>
      <c r="R26" s="404"/>
      <c r="S26" s="404"/>
      <c r="T26" s="404"/>
      <c r="U26" s="404"/>
      <c r="V26" s="405"/>
      <c r="W26" s="469"/>
      <c r="X26" s="460"/>
      <c r="Y26" s="461"/>
      <c r="Z26" s="400" t="s">
        <v>182</v>
      </c>
      <c r="AA26" s="482"/>
      <c r="AB26" s="482"/>
      <c r="AC26" s="482"/>
      <c r="AD26" s="482"/>
      <c r="AE26" s="482"/>
      <c r="AF26" s="482"/>
      <c r="AG26" s="483"/>
      <c r="AH26" s="403">
        <v>4</v>
      </c>
      <c r="AI26" s="404"/>
      <c r="AJ26" s="404"/>
      <c r="AK26" s="404"/>
      <c r="AL26" s="405"/>
      <c r="AM26" s="403">
        <v>12004</v>
      </c>
      <c r="AN26" s="404"/>
      <c r="AO26" s="404"/>
      <c r="AP26" s="404"/>
      <c r="AQ26" s="404"/>
      <c r="AR26" s="405"/>
      <c r="AS26" s="403">
        <v>3001</v>
      </c>
      <c r="AT26" s="404"/>
      <c r="AU26" s="404"/>
      <c r="AV26" s="404"/>
      <c r="AW26" s="404"/>
      <c r="AX26" s="406"/>
      <c r="AY26" s="436" t="s">
        <v>183</v>
      </c>
      <c r="AZ26" s="437"/>
      <c r="BA26" s="437"/>
      <c r="BB26" s="437"/>
      <c r="BC26" s="437"/>
      <c r="BD26" s="437"/>
      <c r="BE26" s="437"/>
      <c r="BF26" s="437"/>
      <c r="BG26" s="437"/>
      <c r="BH26" s="437"/>
      <c r="BI26" s="437"/>
      <c r="BJ26" s="437"/>
      <c r="BK26" s="437"/>
      <c r="BL26" s="437"/>
      <c r="BM26" s="438"/>
      <c r="BN26" s="427" t="s">
        <v>179</v>
      </c>
      <c r="BO26" s="428"/>
      <c r="BP26" s="428"/>
      <c r="BQ26" s="428"/>
      <c r="BR26" s="428"/>
      <c r="BS26" s="428"/>
      <c r="BT26" s="428"/>
      <c r="BU26" s="429"/>
      <c r="BV26" s="427" t="s">
        <v>184</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x14ac:dyDescent="0.2">
      <c r="A27" s="186"/>
      <c r="B27" s="459"/>
      <c r="C27" s="460"/>
      <c r="D27" s="461"/>
      <c r="E27" s="400" t="s">
        <v>185</v>
      </c>
      <c r="F27" s="401"/>
      <c r="G27" s="401"/>
      <c r="H27" s="401"/>
      <c r="I27" s="401"/>
      <c r="J27" s="401"/>
      <c r="K27" s="402"/>
      <c r="L27" s="403">
        <v>1</v>
      </c>
      <c r="M27" s="404"/>
      <c r="N27" s="404"/>
      <c r="O27" s="404"/>
      <c r="P27" s="405"/>
      <c r="Q27" s="403">
        <v>4960</v>
      </c>
      <c r="R27" s="404"/>
      <c r="S27" s="404"/>
      <c r="T27" s="404"/>
      <c r="U27" s="404"/>
      <c r="V27" s="405"/>
      <c r="W27" s="469"/>
      <c r="X27" s="460"/>
      <c r="Y27" s="461"/>
      <c r="Z27" s="400" t="s">
        <v>186</v>
      </c>
      <c r="AA27" s="401"/>
      <c r="AB27" s="401"/>
      <c r="AC27" s="401"/>
      <c r="AD27" s="401"/>
      <c r="AE27" s="401"/>
      <c r="AF27" s="401"/>
      <c r="AG27" s="402"/>
      <c r="AH27" s="403">
        <v>3</v>
      </c>
      <c r="AI27" s="404"/>
      <c r="AJ27" s="404"/>
      <c r="AK27" s="404"/>
      <c r="AL27" s="405"/>
      <c r="AM27" s="403">
        <v>10425</v>
      </c>
      <c r="AN27" s="404"/>
      <c r="AO27" s="404"/>
      <c r="AP27" s="404"/>
      <c r="AQ27" s="404"/>
      <c r="AR27" s="405"/>
      <c r="AS27" s="403">
        <v>3475</v>
      </c>
      <c r="AT27" s="404"/>
      <c r="AU27" s="404"/>
      <c r="AV27" s="404"/>
      <c r="AW27" s="404"/>
      <c r="AX27" s="406"/>
      <c r="AY27" s="433" t="s">
        <v>187</v>
      </c>
      <c r="AZ27" s="434"/>
      <c r="BA27" s="434"/>
      <c r="BB27" s="434"/>
      <c r="BC27" s="434"/>
      <c r="BD27" s="434"/>
      <c r="BE27" s="434"/>
      <c r="BF27" s="434"/>
      <c r="BG27" s="434"/>
      <c r="BH27" s="434"/>
      <c r="BI27" s="434"/>
      <c r="BJ27" s="434"/>
      <c r="BK27" s="434"/>
      <c r="BL27" s="434"/>
      <c r="BM27" s="435"/>
      <c r="BN27" s="430">
        <v>1000650</v>
      </c>
      <c r="BO27" s="431"/>
      <c r="BP27" s="431"/>
      <c r="BQ27" s="431"/>
      <c r="BR27" s="431"/>
      <c r="BS27" s="431"/>
      <c r="BT27" s="431"/>
      <c r="BU27" s="432"/>
      <c r="BV27" s="430">
        <v>1488219</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x14ac:dyDescent="0.15">
      <c r="A28" s="186"/>
      <c r="B28" s="459"/>
      <c r="C28" s="460"/>
      <c r="D28" s="461"/>
      <c r="E28" s="400" t="s">
        <v>188</v>
      </c>
      <c r="F28" s="401"/>
      <c r="G28" s="401"/>
      <c r="H28" s="401"/>
      <c r="I28" s="401"/>
      <c r="J28" s="401"/>
      <c r="K28" s="402"/>
      <c r="L28" s="403">
        <v>1</v>
      </c>
      <c r="M28" s="404"/>
      <c r="N28" s="404"/>
      <c r="O28" s="404"/>
      <c r="P28" s="405"/>
      <c r="Q28" s="403">
        <v>4250</v>
      </c>
      <c r="R28" s="404"/>
      <c r="S28" s="404"/>
      <c r="T28" s="404"/>
      <c r="U28" s="404"/>
      <c r="V28" s="405"/>
      <c r="W28" s="469"/>
      <c r="X28" s="460"/>
      <c r="Y28" s="461"/>
      <c r="Z28" s="400" t="s">
        <v>189</v>
      </c>
      <c r="AA28" s="401"/>
      <c r="AB28" s="401"/>
      <c r="AC28" s="401"/>
      <c r="AD28" s="401"/>
      <c r="AE28" s="401"/>
      <c r="AF28" s="401"/>
      <c r="AG28" s="402"/>
      <c r="AH28" s="403" t="s">
        <v>179</v>
      </c>
      <c r="AI28" s="404"/>
      <c r="AJ28" s="404"/>
      <c r="AK28" s="404"/>
      <c r="AL28" s="405"/>
      <c r="AM28" s="403" t="s">
        <v>178</v>
      </c>
      <c r="AN28" s="404"/>
      <c r="AO28" s="404"/>
      <c r="AP28" s="404"/>
      <c r="AQ28" s="404"/>
      <c r="AR28" s="405"/>
      <c r="AS28" s="403" t="s">
        <v>179</v>
      </c>
      <c r="AT28" s="404"/>
      <c r="AU28" s="404"/>
      <c r="AV28" s="404"/>
      <c r="AW28" s="404"/>
      <c r="AX28" s="406"/>
      <c r="AY28" s="410" t="s">
        <v>190</v>
      </c>
      <c r="AZ28" s="411"/>
      <c r="BA28" s="411"/>
      <c r="BB28" s="412"/>
      <c r="BC28" s="419" t="s">
        <v>48</v>
      </c>
      <c r="BD28" s="420"/>
      <c r="BE28" s="420"/>
      <c r="BF28" s="420"/>
      <c r="BG28" s="420"/>
      <c r="BH28" s="420"/>
      <c r="BI28" s="420"/>
      <c r="BJ28" s="420"/>
      <c r="BK28" s="420"/>
      <c r="BL28" s="420"/>
      <c r="BM28" s="421"/>
      <c r="BN28" s="422">
        <v>2156020</v>
      </c>
      <c r="BO28" s="423"/>
      <c r="BP28" s="423"/>
      <c r="BQ28" s="423"/>
      <c r="BR28" s="423"/>
      <c r="BS28" s="423"/>
      <c r="BT28" s="423"/>
      <c r="BU28" s="424"/>
      <c r="BV28" s="422">
        <v>1972556</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x14ac:dyDescent="0.15">
      <c r="A29" s="186"/>
      <c r="B29" s="459"/>
      <c r="C29" s="460"/>
      <c r="D29" s="461"/>
      <c r="E29" s="400" t="s">
        <v>191</v>
      </c>
      <c r="F29" s="401"/>
      <c r="G29" s="401"/>
      <c r="H29" s="401"/>
      <c r="I29" s="401"/>
      <c r="J29" s="401"/>
      <c r="K29" s="402"/>
      <c r="L29" s="403">
        <v>16</v>
      </c>
      <c r="M29" s="404"/>
      <c r="N29" s="404"/>
      <c r="O29" s="404"/>
      <c r="P29" s="405"/>
      <c r="Q29" s="403">
        <v>3940</v>
      </c>
      <c r="R29" s="404"/>
      <c r="S29" s="404"/>
      <c r="T29" s="404"/>
      <c r="U29" s="404"/>
      <c r="V29" s="405"/>
      <c r="W29" s="470"/>
      <c r="X29" s="471"/>
      <c r="Y29" s="472"/>
      <c r="Z29" s="400" t="s">
        <v>192</v>
      </c>
      <c r="AA29" s="401"/>
      <c r="AB29" s="401"/>
      <c r="AC29" s="401"/>
      <c r="AD29" s="401"/>
      <c r="AE29" s="401"/>
      <c r="AF29" s="401"/>
      <c r="AG29" s="402"/>
      <c r="AH29" s="403">
        <v>382</v>
      </c>
      <c r="AI29" s="404"/>
      <c r="AJ29" s="404"/>
      <c r="AK29" s="404"/>
      <c r="AL29" s="405"/>
      <c r="AM29" s="403">
        <v>1092849</v>
      </c>
      <c r="AN29" s="404"/>
      <c r="AO29" s="404"/>
      <c r="AP29" s="404"/>
      <c r="AQ29" s="404"/>
      <c r="AR29" s="405"/>
      <c r="AS29" s="403">
        <v>2861</v>
      </c>
      <c r="AT29" s="404"/>
      <c r="AU29" s="404"/>
      <c r="AV29" s="404"/>
      <c r="AW29" s="404"/>
      <c r="AX29" s="406"/>
      <c r="AY29" s="413"/>
      <c r="AZ29" s="414"/>
      <c r="BA29" s="414"/>
      <c r="BB29" s="415"/>
      <c r="BC29" s="407" t="s">
        <v>193</v>
      </c>
      <c r="BD29" s="408"/>
      <c r="BE29" s="408"/>
      <c r="BF29" s="408"/>
      <c r="BG29" s="408"/>
      <c r="BH29" s="408"/>
      <c r="BI29" s="408"/>
      <c r="BJ29" s="408"/>
      <c r="BK29" s="408"/>
      <c r="BL29" s="408"/>
      <c r="BM29" s="409"/>
      <c r="BN29" s="427">
        <v>1320753</v>
      </c>
      <c r="BO29" s="428"/>
      <c r="BP29" s="428"/>
      <c r="BQ29" s="428"/>
      <c r="BR29" s="428"/>
      <c r="BS29" s="428"/>
      <c r="BT29" s="428"/>
      <c r="BU29" s="429"/>
      <c r="BV29" s="427">
        <v>1166758</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x14ac:dyDescent="0.2">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194</v>
      </c>
      <c r="X30" s="480"/>
      <c r="Y30" s="480"/>
      <c r="Z30" s="480"/>
      <c r="AA30" s="480"/>
      <c r="AB30" s="480"/>
      <c r="AC30" s="480"/>
      <c r="AD30" s="480"/>
      <c r="AE30" s="480"/>
      <c r="AF30" s="480"/>
      <c r="AG30" s="481"/>
      <c r="AH30" s="391">
        <v>93.4</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50</v>
      </c>
      <c r="BD30" s="395"/>
      <c r="BE30" s="395"/>
      <c r="BF30" s="395"/>
      <c r="BG30" s="395"/>
      <c r="BH30" s="395"/>
      <c r="BI30" s="395"/>
      <c r="BJ30" s="395"/>
      <c r="BK30" s="395"/>
      <c r="BL30" s="395"/>
      <c r="BM30" s="396"/>
      <c r="BN30" s="430">
        <v>7263632</v>
      </c>
      <c r="BO30" s="431"/>
      <c r="BP30" s="431"/>
      <c r="BQ30" s="431"/>
      <c r="BR30" s="431"/>
      <c r="BS30" s="431"/>
      <c r="BT30" s="431"/>
      <c r="BU30" s="432"/>
      <c r="BV30" s="430">
        <v>7778797</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195</v>
      </c>
      <c r="D32" s="213"/>
      <c r="E32" s="213"/>
      <c r="F32" s="210"/>
      <c r="G32" s="210"/>
      <c r="H32" s="210"/>
      <c r="I32" s="210"/>
      <c r="J32" s="210"/>
      <c r="K32" s="210"/>
      <c r="L32" s="210"/>
      <c r="M32" s="210"/>
      <c r="N32" s="210"/>
      <c r="O32" s="210"/>
      <c r="P32" s="210"/>
      <c r="Q32" s="210"/>
      <c r="R32" s="210"/>
      <c r="S32" s="210"/>
      <c r="T32" s="210"/>
      <c r="U32" s="210" t="s">
        <v>196</v>
      </c>
      <c r="V32" s="210"/>
      <c r="W32" s="210"/>
      <c r="X32" s="210"/>
      <c r="Y32" s="210"/>
      <c r="Z32" s="210"/>
      <c r="AA32" s="210"/>
      <c r="AB32" s="210"/>
      <c r="AC32" s="210"/>
      <c r="AD32" s="210"/>
      <c r="AE32" s="210"/>
      <c r="AF32" s="210"/>
      <c r="AG32" s="210"/>
      <c r="AH32" s="210"/>
      <c r="AI32" s="210"/>
      <c r="AJ32" s="210"/>
      <c r="AK32" s="210"/>
      <c r="AL32" s="210"/>
      <c r="AM32" s="214" t="s">
        <v>197</v>
      </c>
      <c r="AN32" s="210"/>
      <c r="AO32" s="210"/>
      <c r="AP32" s="210"/>
      <c r="AQ32" s="210"/>
      <c r="AR32" s="210"/>
      <c r="AS32" s="214"/>
      <c r="AT32" s="214"/>
      <c r="AU32" s="214"/>
      <c r="AV32" s="214"/>
      <c r="AW32" s="214"/>
      <c r="AX32" s="214"/>
      <c r="AY32" s="214"/>
      <c r="AZ32" s="214"/>
      <c r="BA32" s="214"/>
      <c r="BB32" s="210"/>
      <c r="BC32" s="214"/>
      <c r="BD32" s="210"/>
      <c r="BE32" s="214" t="s">
        <v>198</v>
      </c>
      <c r="BF32" s="210"/>
      <c r="BG32" s="210"/>
      <c r="BH32" s="210"/>
      <c r="BI32" s="210"/>
      <c r="BJ32" s="214"/>
      <c r="BK32" s="214"/>
      <c r="BL32" s="214"/>
      <c r="BM32" s="214"/>
      <c r="BN32" s="214"/>
      <c r="BO32" s="214"/>
      <c r="BP32" s="214"/>
      <c r="BQ32" s="214"/>
      <c r="BR32" s="210"/>
      <c r="BS32" s="210"/>
      <c r="BT32" s="210"/>
      <c r="BU32" s="210"/>
      <c r="BV32" s="210"/>
      <c r="BW32" s="210" t="s">
        <v>199</v>
      </c>
      <c r="BX32" s="210"/>
      <c r="BY32" s="210"/>
      <c r="BZ32" s="210"/>
      <c r="CA32" s="210"/>
      <c r="CB32" s="214"/>
      <c r="CC32" s="214"/>
      <c r="CD32" s="214"/>
      <c r="CE32" s="214"/>
      <c r="CF32" s="214"/>
      <c r="CG32" s="214"/>
      <c r="CH32" s="214"/>
      <c r="CI32" s="214"/>
      <c r="CJ32" s="214"/>
      <c r="CK32" s="214"/>
      <c r="CL32" s="214"/>
      <c r="CM32" s="214"/>
      <c r="CN32" s="214"/>
      <c r="CO32" s="214" t="s">
        <v>200</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390" t="s">
        <v>201</v>
      </c>
      <c r="D33" s="390"/>
      <c r="E33" s="389" t="s">
        <v>202</v>
      </c>
      <c r="F33" s="389"/>
      <c r="G33" s="389"/>
      <c r="H33" s="389"/>
      <c r="I33" s="389"/>
      <c r="J33" s="389"/>
      <c r="K33" s="389"/>
      <c r="L33" s="389"/>
      <c r="M33" s="389"/>
      <c r="N33" s="389"/>
      <c r="O33" s="389"/>
      <c r="P33" s="389"/>
      <c r="Q33" s="389"/>
      <c r="R33" s="389"/>
      <c r="S33" s="389"/>
      <c r="T33" s="215"/>
      <c r="U33" s="390" t="s">
        <v>201</v>
      </c>
      <c r="V33" s="390"/>
      <c r="W33" s="389" t="s">
        <v>203</v>
      </c>
      <c r="X33" s="389"/>
      <c r="Y33" s="389"/>
      <c r="Z33" s="389"/>
      <c r="AA33" s="389"/>
      <c r="AB33" s="389"/>
      <c r="AC33" s="389"/>
      <c r="AD33" s="389"/>
      <c r="AE33" s="389"/>
      <c r="AF33" s="389"/>
      <c r="AG33" s="389"/>
      <c r="AH33" s="389"/>
      <c r="AI33" s="389"/>
      <c r="AJ33" s="389"/>
      <c r="AK33" s="389"/>
      <c r="AL33" s="215"/>
      <c r="AM33" s="390" t="s">
        <v>204</v>
      </c>
      <c r="AN33" s="390"/>
      <c r="AO33" s="389" t="s">
        <v>203</v>
      </c>
      <c r="AP33" s="389"/>
      <c r="AQ33" s="389"/>
      <c r="AR33" s="389"/>
      <c r="AS33" s="389"/>
      <c r="AT33" s="389"/>
      <c r="AU33" s="389"/>
      <c r="AV33" s="389"/>
      <c r="AW33" s="389"/>
      <c r="AX33" s="389"/>
      <c r="AY33" s="389"/>
      <c r="AZ33" s="389"/>
      <c r="BA33" s="389"/>
      <c r="BB33" s="389"/>
      <c r="BC33" s="389"/>
      <c r="BD33" s="216"/>
      <c r="BE33" s="389" t="s">
        <v>205</v>
      </c>
      <c r="BF33" s="389"/>
      <c r="BG33" s="389" t="s">
        <v>206</v>
      </c>
      <c r="BH33" s="389"/>
      <c r="BI33" s="389"/>
      <c r="BJ33" s="389"/>
      <c r="BK33" s="389"/>
      <c r="BL33" s="389"/>
      <c r="BM33" s="389"/>
      <c r="BN33" s="389"/>
      <c r="BO33" s="389"/>
      <c r="BP33" s="389"/>
      <c r="BQ33" s="389"/>
      <c r="BR33" s="389"/>
      <c r="BS33" s="389"/>
      <c r="BT33" s="389"/>
      <c r="BU33" s="389"/>
      <c r="BV33" s="216"/>
      <c r="BW33" s="390" t="s">
        <v>205</v>
      </c>
      <c r="BX33" s="390"/>
      <c r="BY33" s="389" t="s">
        <v>207</v>
      </c>
      <c r="BZ33" s="389"/>
      <c r="CA33" s="389"/>
      <c r="CB33" s="389"/>
      <c r="CC33" s="389"/>
      <c r="CD33" s="389"/>
      <c r="CE33" s="389"/>
      <c r="CF33" s="389"/>
      <c r="CG33" s="389"/>
      <c r="CH33" s="389"/>
      <c r="CI33" s="389"/>
      <c r="CJ33" s="389"/>
      <c r="CK33" s="389"/>
      <c r="CL33" s="389"/>
      <c r="CM33" s="389"/>
      <c r="CN33" s="215"/>
      <c r="CO33" s="390" t="s">
        <v>208</v>
      </c>
      <c r="CP33" s="390"/>
      <c r="CQ33" s="389" t="s">
        <v>209</v>
      </c>
      <c r="CR33" s="389"/>
      <c r="CS33" s="389"/>
      <c r="CT33" s="389"/>
      <c r="CU33" s="389"/>
      <c r="CV33" s="389"/>
      <c r="CW33" s="389"/>
      <c r="CX33" s="389"/>
      <c r="CY33" s="389"/>
      <c r="CZ33" s="389"/>
      <c r="DA33" s="389"/>
      <c r="DB33" s="389"/>
      <c r="DC33" s="389"/>
      <c r="DD33" s="389"/>
      <c r="DE33" s="389"/>
      <c r="DF33" s="215"/>
      <c r="DG33" s="388" t="s">
        <v>210</v>
      </c>
      <c r="DH33" s="388"/>
      <c r="DI33" s="217"/>
      <c r="DJ33" s="185"/>
      <c r="DK33" s="185"/>
      <c r="DL33" s="185"/>
      <c r="DM33" s="185"/>
      <c r="DN33" s="185"/>
      <c r="DO33" s="185"/>
    </row>
    <row r="34" spans="1:119" ht="32.25" customHeight="1" x14ac:dyDescent="0.15">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2</v>
      </c>
      <c r="V34" s="386"/>
      <c r="W34" s="385" t="str">
        <f>IF('各会計、関係団体の財政状況及び健全化判断比率'!B28="","",'各会計、関係団体の財政状況及び健全化判断比率'!B28)</f>
        <v>国民健康保険特別会計</v>
      </c>
      <c r="X34" s="385"/>
      <c r="Y34" s="385"/>
      <c r="Z34" s="385"/>
      <c r="AA34" s="385"/>
      <c r="AB34" s="385"/>
      <c r="AC34" s="385"/>
      <c r="AD34" s="385"/>
      <c r="AE34" s="385"/>
      <c r="AF34" s="385"/>
      <c r="AG34" s="385"/>
      <c r="AH34" s="385"/>
      <c r="AI34" s="385"/>
      <c r="AJ34" s="385"/>
      <c r="AK34" s="385"/>
      <c r="AL34" s="213"/>
      <c r="AM34" s="386">
        <f>IF(AO34="","",MAX(C34:D43,U34:V43)+1)</f>
        <v>5</v>
      </c>
      <c r="AN34" s="386"/>
      <c r="AO34" s="385" t="str">
        <f>IF('各会計、関係団体の財政状況及び健全化判断比率'!B31="","",'各会計、関係団体の財政状況及び健全化判断比率'!B31)</f>
        <v>水道事業会計</v>
      </c>
      <c r="AP34" s="385"/>
      <c r="AQ34" s="385"/>
      <c r="AR34" s="385"/>
      <c r="AS34" s="385"/>
      <c r="AT34" s="385"/>
      <c r="AU34" s="385"/>
      <c r="AV34" s="385"/>
      <c r="AW34" s="385"/>
      <c r="AX34" s="385"/>
      <c r="AY34" s="385"/>
      <c r="AZ34" s="385"/>
      <c r="BA34" s="385"/>
      <c r="BB34" s="385"/>
      <c r="BC34" s="385"/>
      <c r="BD34" s="213"/>
      <c r="BE34" s="386">
        <f>IF(BG34="","",MAX(C34:D43,U34:V43,AM34:AN43)+1)</f>
        <v>6</v>
      </c>
      <c r="BF34" s="386"/>
      <c r="BG34" s="385" t="str">
        <f>IF('各会計、関係団体の財政状況及び健全化判断比率'!B32="","",'各会計、関係団体の財政状況及び健全化判断比率'!B32)</f>
        <v>下水道事業特別会計</v>
      </c>
      <c r="BH34" s="385"/>
      <c r="BI34" s="385"/>
      <c r="BJ34" s="385"/>
      <c r="BK34" s="385"/>
      <c r="BL34" s="385"/>
      <c r="BM34" s="385"/>
      <c r="BN34" s="385"/>
      <c r="BO34" s="385"/>
      <c r="BP34" s="385"/>
      <c r="BQ34" s="385"/>
      <c r="BR34" s="385"/>
      <c r="BS34" s="385"/>
      <c r="BT34" s="385"/>
      <c r="BU34" s="385"/>
      <c r="BV34" s="213"/>
      <c r="BW34" s="386">
        <f>IF(BY34="","",MAX(C34:D43,U34:V43,AM34:AN43,BE34:BF43)+1)</f>
        <v>7</v>
      </c>
      <c r="BX34" s="386"/>
      <c r="BY34" s="385" t="str">
        <f>IF('各会計、関係団体の財政状況及び健全化判断比率'!B68="","",'各会計、関係団体の財政状況及び健全化判断比率'!B68)</f>
        <v>宮城東部衛生組合</v>
      </c>
      <c r="BZ34" s="385"/>
      <c r="CA34" s="385"/>
      <c r="CB34" s="385"/>
      <c r="CC34" s="385"/>
      <c r="CD34" s="385"/>
      <c r="CE34" s="385"/>
      <c r="CF34" s="385"/>
      <c r="CG34" s="385"/>
      <c r="CH34" s="385"/>
      <c r="CI34" s="385"/>
      <c r="CJ34" s="385"/>
      <c r="CK34" s="385"/>
      <c r="CL34" s="385"/>
      <c r="CM34" s="385"/>
      <c r="CN34" s="213"/>
      <c r="CO34" s="386">
        <f>IF(CQ34="","",MAX(C34:D43,U34:V43,AM34:AN43,BE34:BF43,BW34:BX43)+1)</f>
        <v>14</v>
      </c>
      <c r="CP34" s="386"/>
      <c r="CQ34" s="385" t="str">
        <f>IF('各会計、関係団体の財政状況及び健全化判断比率'!BS7="","",'各会計、関係団体の財政状況及び健全化判断比率'!BS7)</f>
        <v>多賀城市土地開発公社</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x14ac:dyDescent="0.15">
      <c r="A35" s="186"/>
      <c r="B35" s="212"/>
      <c r="C35" s="386" t="str">
        <f>IF(E35="","",C34+1)</f>
        <v/>
      </c>
      <c r="D35" s="386"/>
      <c r="E35" s="385" t="str">
        <f>IF('各会計、関係団体の財政状況及び健全化判断比率'!B8="","",'各会計、関係団体の財政状況及び健全化判断比率'!B8)</f>
        <v/>
      </c>
      <c r="F35" s="385"/>
      <c r="G35" s="385"/>
      <c r="H35" s="385"/>
      <c r="I35" s="385"/>
      <c r="J35" s="385"/>
      <c r="K35" s="385"/>
      <c r="L35" s="385"/>
      <c r="M35" s="385"/>
      <c r="N35" s="385"/>
      <c r="O35" s="385"/>
      <c r="P35" s="385"/>
      <c r="Q35" s="385"/>
      <c r="R35" s="385"/>
      <c r="S35" s="385"/>
      <c r="T35" s="213"/>
      <c r="U35" s="386">
        <f>IF(W35="","",U34+1)</f>
        <v>3</v>
      </c>
      <c r="V35" s="386"/>
      <c r="W35" s="385" t="str">
        <f>IF('各会計、関係団体の財政状況及び健全化判断比率'!B29="","",'各会計、関係団体の財政状況及び健全化判断比率'!B29)</f>
        <v>介護保険特別会計</v>
      </c>
      <c r="X35" s="385"/>
      <c r="Y35" s="385"/>
      <c r="Z35" s="385"/>
      <c r="AA35" s="385"/>
      <c r="AB35" s="385"/>
      <c r="AC35" s="385"/>
      <c r="AD35" s="385"/>
      <c r="AE35" s="385"/>
      <c r="AF35" s="385"/>
      <c r="AG35" s="385"/>
      <c r="AH35" s="385"/>
      <c r="AI35" s="385"/>
      <c r="AJ35" s="385"/>
      <c r="AK35" s="385"/>
      <c r="AL35" s="213"/>
      <c r="AM35" s="386" t="str">
        <f t="shared" ref="AM35:AM43" si="0">IF(AO35="","",AM34+1)</f>
        <v/>
      </c>
      <c r="AN35" s="386"/>
      <c r="AO35" s="385"/>
      <c r="AP35" s="385"/>
      <c r="AQ35" s="385"/>
      <c r="AR35" s="385"/>
      <c r="AS35" s="385"/>
      <c r="AT35" s="385"/>
      <c r="AU35" s="385"/>
      <c r="AV35" s="385"/>
      <c r="AW35" s="385"/>
      <c r="AX35" s="385"/>
      <c r="AY35" s="385"/>
      <c r="AZ35" s="385"/>
      <c r="BA35" s="385"/>
      <c r="BB35" s="385"/>
      <c r="BC35" s="385"/>
      <c r="BD35" s="213"/>
      <c r="BE35" s="386" t="str">
        <f t="shared" ref="BE35:BE43" si="1">IF(BG35="","",BE34+1)</f>
        <v/>
      </c>
      <c r="BF35" s="386"/>
      <c r="BG35" s="385"/>
      <c r="BH35" s="385"/>
      <c r="BI35" s="385"/>
      <c r="BJ35" s="385"/>
      <c r="BK35" s="385"/>
      <c r="BL35" s="385"/>
      <c r="BM35" s="385"/>
      <c r="BN35" s="385"/>
      <c r="BO35" s="385"/>
      <c r="BP35" s="385"/>
      <c r="BQ35" s="385"/>
      <c r="BR35" s="385"/>
      <c r="BS35" s="385"/>
      <c r="BT35" s="385"/>
      <c r="BU35" s="385"/>
      <c r="BV35" s="213"/>
      <c r="BW35" s="386">
        <f t="shared" ref="BW35:BW43" si="2">IF(BY35="","",BW34+1)</f>
        <v>8</v>
      </c>
      <c r="BX35" s="386"/>
      <c r="BY35" s="385" t="str">
        <f>IF('各会計、関係団体の財政状況及び健全化判断比率'!B69="","",'各会計、関係団体の財政状況及び健全化判断比率'!B69)</f>
        <v>宮城県市町村職員退職手当組合</v>
      </c>
      <c r="BZ35" s="385"/>
      <c r="CA35" s="385"/>
      <c r="CB35" s="385"/>
      <c r="CC35" s="385"/>
      <c r="CD35" s="385"/>
      <c r="CE35" s="385"/>
      <c r="CF35" s="385"/>
      <c r="CG35" s="385"/>
      <c r="CH35" s="385"/>
      <c r="CI35" s="385"/>
      <c r="CJ35" s="385"/>
      <c r="CK35" s="385"/>
      <c r="CL35" s="385"/>
      <c r="CM35" s="385"/>
      <c r="CN35" s="213"/>
      <c r="CO35" s="386">
        <f t="shared" ref="CO35:CO43" si="3">IF(CQ35="","",CO34+1)</f>
        <v>15</v>
      </c>
      <c r="CP35" s="386"/>
      <c r="CQ35" s="385" t="str">
        <f>IF('各会計、関係団体の財政状況及び健全化判断比率'!BS8="","",'各会計、関係団体の財政状況及び健全化判断比率'!BS8)</f>
        <v>多賀城駅北開発</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x14ac:dyDescent="0.15">
      <c r="A36" s="186"/>
      <c r="B36" s="212"/>
      <c r="C36" s="386" t="str">
        <f>IF(E36="","",C35+1)</f>
        <v/>
      </c>
      <c r="D36" s="386"/>
      <c r="E36" s="385" t="str">
        <f>IF('各会計、関係団体の財政状況及び健全化判断比率'!B9="","",'各会計、関係団体の財政状況及び健全化判断比率'!B9)</f>
        <v/>
      </c>
      <c r="F36" s="385"/>
      <c r="G36" s="385"/>
      <c r="H36" s="385"/>
      <c r="I36" s="385"/>
      <c r="J36" s="385"/>
      <c r="K36" s="385"/>
      <c r="L36" s="385"/>
      <c r="M36" s="385"/>
      <c r="N36" s="385"/>
      <c r="O36" s="385"/>
      <c r="P36" s="385"/>
      <c r="Q36" s="385"/>
      <c r="R36" s="385"/>
      <c r="S36" s="385"/>
      <c r="T36" s="213"/>
      <c r="U36" s="386">
        <f t="shared" ref="U36:U43" si="4">IF(W36="","",U35+1)</f>
        <v>4</v>
      </c>
      <c r="V36" s="386"/>
      <c r="W36" s="385" t="str">
        <f>IF('各会計、関係団体の財政状況及び健全化判断比率'!B30="","",'各会計、関係団体の財政状況及び健全化判断比率'!B30)</f>
        <v>後期高齢者医療特別会計</v>
      </c>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t="str">
        <f t="shared" si="1"/>
        <v/>
      </c>
      <c r="BF36" s="386"/>
      <c r="BG36" s="385"/>
      <c r="BH36" s="385"/>
      <c r="BI36" s="385"/>
      <c r="BJ36" s="385"/>
      <c r="BK36" s="385"/>
      <c r="BL36" s="385"/>
      <c r="BM36" s="385"/>
      <c r="BN36" s="385"/>
      <c r="BO36" s="385"/>
      <c r="BP36" s="385"/>
      <c r="BQ36" s="385"/>
      <c r="BR36" s="385"/>
      <c r="BS36" s="385"/>
      <c r="BT36" s="385"/>
      <c r="BU36" s="385"/>
      <c r="BV36" s="213"/>
      <c r="BW36" s="386">
        <f t="shared" si="2"/>
        <v>9</v>
      </c>
      <c r="BX36" s="386"/>
      <c r="BY36" s="385" t="str">
        <f>IF('各会計、関係団体の財政状況及び健全化判断比率'!B70="","",'各会計、関係団体の財政状況及び健全化判断比率'!B70)</f>
        <v>宮城県市町村非常勤消防団員補償報償組合</v>
      </c>
      <c r="BZ36" s="385"/>
      <c r="CA36" s="385"/>
      <c r="CB36" s="385"/>
      <c r="CC36" s="385"/>
      <c r="CD36" s="385"/>
      <c r="CE36" s="385"/>
      <c r="CF36" s="385"/>
      <c r="CG36" s="385"/>
      <c r="CH36" s="385"/>
      <c r="CI36" s="385"/>
      <c r="CJ36" s="385"/>
      <c r="CK36" s="385"/>
      <c r="CL36" s="385"/>
      <c r="CM36" s="385"/>
      <c r="CN36" s="213"/>
      <c r="CO36" s="386" t="str">
        <f t="shared" si="3"/>
        <v/>
      </c>
      <c r="CP36" s="386"/>
      <c r="CQ36" s="385" t="str">
        <f>IF('各会計、関係団体の財政状況及び健全化判断比率'!BS9="","",'各会計、関係団体の財政状況及び健全化判断比率'!BS9)</f>
        <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x14ac:dyDescent="0.15">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t="str">
        <f t="shared" si="4"/>
        <v/>
      </c>
      <c r="V37" s="386"/>
      <c r="W37" s="385"/>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f t="shared" si="2"/>
        <v>10</v>
      </c>
      <c r="BX37" s="386"/>
      <c r="BY37" s="385" t="str">
        <f>IF('各会計、関係団体の財政状況及び健全化判断比率'!B71="","",'各会計、関係団体の財政状況及び健全化判断比率'!B71)</f>
        <v>塩釜地区消防事務組合</v>
      </c>
      <c r="BZ37" s="385"/>
      <c r="CA37" s="385"/>
      <c r="CB37" s="385"/>
      <c r="CC37" s="385"/>
      <c r="CD37" s="385"/>
      <c r="CE37" s="385"/>
      <c r="CF37" s="385"/>
      <c r="CG37" s="385"/>
      <c r="CH37" s="385"/>
      <c r="CI37" s="385"/>
      <c r="CJ37" s="385"/>
      <c r="CK37" s="385"/>
      <c r="CL37" s="385"/>
      <c r="CM37" s="385"/>
      <c r="CN37" s="213"/>
      <c r="CO37" s="386" t="str">
        <f t="shared" si="3"/>
        <v/>
      </c>
      <c r="CP37" s="386"/>
      <c r="CQ37" s="385" t="str">
        <f>IF('各会計、関係団体の財政状況及び健全化判断比率'!BS10="","",'各会計、関係団体の財政状況及び健全化判断比率'!BS10)</f>
        <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x14ac:dyDescent="0.15">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f t="shared" si="2"/>
        <v>11</v>
      </c>
      <c r="BX38" s="386"/>
      <c r="BY38" s="385" t="str">
        <f>IF('各会計、関係団体の財政状況及び健全化判断比率'!B72="","",'各会計、関係団体の財政状況及び健全化判断比率'!B72)</f>
        <v>宮城県市町村自治振興センター</v>
      </c>
      <c r="BZ38" s="385"/>
      <c r="CA38" s="385"/>
      <c r="CB38" s="385"/>
      <c r="CC38" s="385"/>
      <c r="CD38" s="385"/>
      <c r="CE38" s="385"/>
      <c r="CF38" s="385"/>
      <c r="CG38" s="385"/>
      <c r="CH38" s="385"/>
      <c r="CI38" s="385"/>
      <c r="CJ38" s="385"/>
      <c r="CK38" s="385"/>
      <c r="CL38" s="385"/>
      <c r="CM38" s="385"/>
      <c r="CN38" s="213"/>
      <c r="CO38" s="386" t="str">
        <f t="shared" si="3"/>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x14ac:dyDescent="0.15">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f t="shared" si="2"/>
        <v>12</v>
      </c>
      <c r="BX39" s="386"/>
      <c r="BY39" s="385" t="str">
        <f>IF('各会計、関係団体の財政状況及び健全化判断比率'!B73="","",'各会計、関係団体の財政状況及び健全化判断比率'!B73)</f>
        <v>宮城県後期高齢者医療広域連合</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x14ac:dyDescent="0.15">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f t="shared" si="2"/>
        <v>13</v>
      </c>
      <c r="BX40" s="386"/>
      <c r="BY40" s="385" t="str">
        <f>IF('各会計、関係団体の財政状況及び健全化判断比率'!B74="","",'各会計、関係団体の財政状況及び健全化判断比率'!B74)</f>
        <v>宮城県後期高齢者医療事業会計</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x14ac:dyDescent="0.15">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t="str">
        <f t="shared" si="2"/>
        <v/>
      </c>
      <c r="BX41" s="386"/>
      <c r="BY41" s="385" t="str">
        <f>IF('各会計、関係団体の財政状況及び健全化判断比率'!B75="","",'各会計、関係団体の財政状況及び健全化判断比率'!B75)</f>
        <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x14ac:dyDescent="0.15">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t="str">
        <f t="shared" si="2"/>
        <v/>
      </c>
      <c r="BX42" s="386"/>
      <c r="BY42" s="385" t="str">
        <f>IF('各会計、関係団体の財政状況及び健全化判断比率'!B76="","",'各会計、関係団体の財政状況及び健全化判断比率'!B76)</f>
        <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x14ac:dyDescent="0.15">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t="str">
        <f t="shared" si="2"/>
        <v/>
      </c>
      <c r="BX43" s="386"/>
      <c r="BY43" s="385" t="str">
        <f>IF('各会計、関係団体の財政状況及び健全化判断比率'!B77="","",'各会計、関係団体の財政状況及び健全化判断比率'!B77)</f>
        <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211</v>
      </c>
      <c r="C46" s="185"/>
      <c r="D46" s="185"/>
      <c r="E46" s="185" t="s">
        <v>212</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213</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214</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215</v>
      </c>
    </row>
    <row r="50" spans="5:5" x14ac:dyDescent="0.15">
      <c r="E50" s="187" t="s">
        <v>216</v>
      </c>
    </row>
    <row r="51" spans="5:5" x14ac:dyDescent="0.15">
      <c r="E51" s="187" t="s">
        <v>217</v>
      </c>
    </row>
    <row r="52" spans="5:5" x14ac:dyDescent="0.15">
      <c r="E52" s="187" t="s">
        <v>218</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fd38bTndVs00L8nKSfH/a1GQOdZWt594cGcg5/HP87sdeMa7Zi5822eoVnJ7AHiNPWdt1gy3VadbsgNnOfRuAg==" saltValue="FKNLtDjMHVsdR7JkPpyZP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abSelected="1" topLeftCell="A19" zoomScale="70" zoomScaleNormal="70" zoomScaleSheetLayoutView="100" workbookViewId="0"/>
  </sheetViews>
  <sheetFormatPr defaultColWidth="0" defaultRowHeight="12.95" customHeight="1" zeroHeight="1" x14ac:dyDescent="0.15"/>
  <cols>
    <col min="1" max="1" width="6.5703125" style="23" customWidth="1"/>
    <col min="2" max="2" width="11" style="23" customWidth="1"/>
    <col min="3" max="3" width="17" style="23" customWidth="1"/>
    <col min="4" max="5" width="16.57031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206" t="s">
        <v>567</v>
      </c>
      <c r="D34" s="1206"/>
      <c r="E34" s="1207"/>
      <c r="F34" s="32">
        <v>8.14</v>
      </c>
      <c r="G34" s="33">
        <v>7.25</v>
      </c>
      <c r="H34" s="33">
        <v>6.67</v>
      </c>
      <c r="I34" s="33">
        <v>6.06</v>
      </c>
      <c r="J34" s="34">
        <v>5.91</v>
      </c>
      <c r="K34" s="22"/>
      <c r="L34" s="22"/>
      <c r="M34" s="22"/>
      <c r="N34" s="22"/>
      <c r="O34" s="22"/>
      <c r="P34" s="22"/>
    </row>
    <row r="35" spans="1:16" ht="39" customHeight="1" x14ac:dyDescent="0.15">
      <c r="A35" s="22"/>
      <c r="B35" s="35"/>
      <c r="C35" s="1200" t="s">
        <v>568</v>
      </c>
      <c r="D35" s="1201"/>
      <c r="E35" s="1202"/>
      <c r="F35" s="36">
        <v>0.26</v>
      </c>
      <c r="G35" s="37">
        <v>1.21</v>
      </c>
      <c r="H35" s="37">
        <v>0.92</v>
      </c>
      <c r="I35" s="37">
        <v>1.21</v>
      </c>
      <c r="J35" s="38">
        <v>5.18</v>
      </c>
      <c r="K35" s="22"/>
      <c r="L35" s="22"/>
      <c r="M35" s="22"/>
      <c r="N35" s="22"/>
      <c r="O35" s="22"/>
      <c r="P35" s="22"/>
    </row>
    <row r="36" spans="1:16" ht="39" customHeight="1" x14ac:dyDescent="0.15">
      <c r="A36" s="22"/>
      <c r="B36" s="35"/>
      <c r="C36" s="1200" t="s">
        <v>569</v>
      </c>
      <c r="D36" s="1201"/>
      <c r="E36" s="1202"/>
      <c r="F36" s="36">
        <v>0.5</v>
      </c>
      <c r="G36" s="37">
        <v>0.8</v>
      </c>
      <c r="H36" s="37">
        <v>1.07</v>
      </c>
      <c r="I36" s="37">
        <v>0.79</v>
      </c>
      <c r="J36" s="38">
        <v>1.2</v>
      </c>
      <c r="K36" s="22"/>
      <c r="L36" s="22"/>
      <c r="M36" s="22"/>
      <c r="N36" s="22"/>
      <c r="O36" s="22"/>
      <c r="P36" s="22"/>
    </row>
    <row r="37" spans="1:16" ht="39" customHeight="1" x14ac:dyDescent="0.15">
      <c r="A37" s="22"/>
      <c r="B37" s="35"/>
      <c r="C37" s="1200" t="s">
        <v>570</v>
      </c>
      <c r="D37" s="1201"/>
      <c r="E37" s="1202"/>
      <c r="F37" s="36">
        <v>0</v>
      </c>
      <c r="G37" s="37">
        <v>0</v>
      </c>
      <c r="H37" s="37">
        <v>0</v>
      </c>
      <c r="I37" s="37">
        <v>0</v>
      </c>
      <c r="J37" s="38">
        <v>0.53</v>
      </c>
      <c r="K37" s="22"/>
      <c r="L37" s="22"/>
      <c r="M37" s="22"/>
      <c r="N37" s="22"/>
      <c r="O37" s="22"/>
      <c r="P37" s="22"/>
    </row>
    <row r="38" spans="1:16" ht="39" customHeight="1" x14ac:dyDescent="0.15">
      <c r="A38" s="22"/>
      <c r="B38" s="35"/>
      <c r="C38" s="1200" t="s">
        <v>571</v>
      </c>
      <c r="D38" s="1201"/>
      <c r="E38" s="1202"/>
      <c r="F38" s="36">
        <v>0.02</v>
      </c>
      <c r="G38" s="37">
        <v>0.03</v>
      </c>
      <c r="H38" s="37">
        <v>0.02</v>
      </c>
      <c r="I38" s="37">
        <v>0.04</v>
      </c>
      <c r="J38" s="38">
        <v>0.04</v>
      </c>
      <c r="K38" s="22"/>
      <c r="L38" s="22"/>
      <c r="M38" s="22"/>
      <c r="N38" s="22"/>
      <c r="O38" s="22"/>
      <c r="P38" s="22"/>
    </row>
    <row r="39" spans="1:16" ht="39" customHeight="1" x14ac:dyDescent="0.15">
      <c r="A39" s="22"/>
      <c r="B39" s="35"/>
      <c r="C39" s="1200" t="s">
        <v>572</v>
      </c>
      <c r="D39" s="1201"/>
      <c r="E39" s="1202"/>
      <c r="F39" s="36">
        <v>0.87</v>
      </c>
      <c r="G39" s="37">
        <v>1.83</v>
      </c>
      <c r="H39" s="37">
        <v>2.2999999999999998</v>
      </c>
      <c r="I39" s="37">
        <v>2.69</v>
      </c>
      <c r="J39" s="38">
        <v>0.02</v>
      </c>
      <c r="K39" s="22"/>
      <c r="L39" s="22"/>
      <c r="M39" s="22"/>
      <c r="N39" s="22"/>
      <c r="O39" s="22"/>
      <c r="P39" s="22"/>
    </row>
    <row r="40" spans="1:16" ht="39" customHeight="1" x14ac:dyDescent="0.15">
      <c r="A40" s="22"/>
      <c r="B40" s="35"/>
      <c r="C40" s="1200"/>
      <c r="D40" s="1201"/>
      <c r="E40" s="1202"/>
      <c r="F40" s="36"/>
      <c r="G40" s="37"/>
      <c r="H40" s="37"/>
      <c r="I40" s="37"/>
      <c r="J40" s="38"/>
      <c r="K40" s="22"/>
      <c r="L40" s="22"/>
      <c r="M40" s="22"/>
      <c r="N40" s="22"/>
      <c r="O40" s="22"/>
      <c r="P40" s="22"/>
    </row>
    <row r="41" spans="1:16" ht="39" customHeight="1" x14ac:dyDescent="0.15">
      <c r="A41" s="22"/>
      <c r="B41" s="35"/>
      <c r="C41" s="1200"/>
      <c r="D41" s="1201"/>
      <c r="E41" s="1202"/>
      <c r="F41" s="36"/>
      <c r="G41" s="37"/>
      <c r="H41" s="37"/>
      <c r="I41" s="37"/>
      <c r="J41" s="38"/>
      <c r="K41" s="22"/>
      <c r="L41" s="22"/>
      <c r="M41" s="22"/>
      <c r="N41" s="22"/>
      <c r="O41" s="22"/>
      <c r="P41" s="22"/>
    </row>
    <row r="42" spans="1:16" ht="39" customHeight="1" x14ac:dyDescent="0.15">
      <c r="A42" s="22"/>
      <c r="B42" s="39"/>
      <c r="C42" s="1200" t="s">
        <v>573</v>
      </c>
      <c r="D42" s="1201"/>
      <c r="E42" s="1202"/>
      <c r="F42" s="36" t="s">
        <v>517</v>
      </c>
      <c r="G42" s="37" t="s">
        <v>517</v>
      </c>
      <c r="H42" s="37" t="s">
        <v>517</v>
      </c>
      <c r="I42" s="37" t="s">
        <v>517</v>
      </c>
      <c r="J42" s="38" t="s">
        <v>517</v>
      </c>
      <c r="K42" s="22"/>
      <c r="L42" s="22"/>
      <c r="M42" s="22"/>
      <c r="N42" s="22"/>
      <c r="O42" s="22"/>
      <c r="P42" s="22"/>
    </row>
    <row r="43" spans="1:16" ht="39" customHeight="1" thickBot="1" x14ac:dyDescent="0.2">
      <c r="A43" s="22"/>
      <c r="B43" s="40"/>
      <c r="C43" s="1203" t="s">
        <v>574</v>
      </c>
      <c r="D43" s="1204"/>
      <c r="E43" s="1205"/>
      <c r="F43" s="41">
        <v>0</v>
      </c>
      <c r="G43" s="42">
        <v>0</v>
      </c>
      <c r="H43" s="42">
        <v>0</v>
      </c>
      <c r="I43" s="42" t="s">
        <v>517</v>
      </c>
      <c r="J43" s="43" t="s">
        <v>517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ISrRrPB82EXGKlVbaCQdJ6j+WKixJ6sDpFuUs1ILJNAU3dMvEBImQM+hU8qW0Vovy0LhByNr3a6PSYTOTouJoQ==" saltValue="La6S7snW8ZAnAPWhN/bk0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abSelected="1" topLeftCell="A49" zoomScale="70" zoomScaleNormal="70" zoomScaleSheetLayoutView="55" workbookViewId="0"/>
  </sheetViews>
  <sheetFormatPr defaultColWidth="0" defaultRowHeight="12.6" customHeight="1" zeroHeight="1" x14ac:dyDescent="0.15"/>
  <cols>
    <col min="1" max="1" width="6.5703125" style="49" customWidth="1"/>
    <col min="2" max="3" width="10.85546875" style="49" customWidth="1"/>
    <col min="4" max="4" width="10" style="49" customWidth="1"/>
    <col min="5" max="10" width="11" style="49" customWidth="1"/>
    <col min="11" max="15" width="13.140625" style="49" customWidth="1"/>
    <col min="16" max="21" width="11.4257812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26" t="s">
        <v>11</v>
      </c>
      <c r="C45" s="1227"/>
      <c r="D45" s="58"/>
      <c r="E45" s="1232" t="s">
        <v>12</v>
      </c>
      <c r="F45" s="1232"/>
      <c r="G45" s="1232"/>
      <c r="H45" s="1232"/>
      <c r="I45" s="1232"/>
      <c r="J45" s="1233"/>
      <c r="K45" s="59">
        <v>2277</v>
      </c>
      <c r="L45" s="60">
        <v>2105</v>
      </c>
      <c r="M45" s="60">
        <v>2208</v>
      </c>
      <c r="N45" s="60">
        <v>2105</v>
      </c>
      <c r="O45" s="61">
        <v>2068</v>
      </c>
      <c r="P45" s="48"/>
      <c r="Q45" s="48"/>
      <c r="R45" s="48"/>
      <c r="S45" s="48"/>
      <c r="T45" s="48"/>
      <c r="U45" s="48"/>
    </row>
    <row r="46" spans="1:21" ht="30.75" customHeight="1" x14ac:dyDescent="0.15">
      <c r="A46" s="48"/>
      <c r="B46" s="1228"/>
      <c r="C46" s="1229"/>
      <c r="D46" s="62"/>
      <c r="E46" s="1210" t="s">
        <v>13</v>
      </c>
      <c r="F46" s="1210"/>
      <c r="G46" s="1210"/>
      <c r="H46" s="1210"/>
      <c r="I46" s="1210"/>
      <c r="J46" s="1211"/>
      <c r="K46" s="63" t="s">
        <v>517</v>
      </c>
      <c r="L46" s="64" t="s">
        <v>517</v>
      </c>
      <c r="M46" s="64" t="s">
        <v>517</v>
      </c>
      <c r="N46" s="64" t="s">
        <v>517</v>
      </c>
      <c r="O46" s="65" t="s">
        <v>517</v>
      </c>
      <c r="P46" s="48"/>
      <c r="Q46" s="48"/>
      <c r="R46" s="48"/>
      <c r="S46" s="48"/>
      <c r="T46" s="48"/>
      <c r="U46" s="48"/>
    </row>
    <row r="47" spans="1:21" ht="30.75" customHeight="1" x14ac:dyDescent="0.15">
      <c r="A47" s="48"/>
      <c r="B47" s="1228"/>
      <c r="C47" s="1229"/>
      <c r="D47" s="62"/>
      <c r="E47" s="1210" t="s">
        <v>14</v>
      </c>
      <c r="F47" s="1210"/>
      <c r="G47" s="1210"/>
      <c r="H47" s="1210"/>
      <c r="I47" s="1210"/>
      <c r="J47" s="1211"/>
      <c r="K47" s="63" t="s">
        <v>517</v>
      </c>
      <c r="L47" s="64" t="s">
        <v>517</v>
      </c>
      <c r="M47" s="64" t="s">
        <v>517</v>
      </c>
      <c r="N47" s="64" t="s">
        <v>517</v>
      </c>
      <c r="O47" s="65" t="s">
        <v>517</v>
      </c>
      <c r="P47" s="48"/>
      <c r="Q47" s="48"/>
      <c r="R47" s="48"/>
      <c r="S47" s="48"/>
      <c r="T47" s="48"/>
      <c r="U47" s="48"/>
    </row>
    <row r="48" spans="1:21" ht="30.75" customHeight="1" x14ac:dyDescent="0.15">
      <c r="A48" s="48"/>
      <c r="B48" s="1228"/>
      <c r="C48" s="1229"/>
      <c r="D48" s="62"/>
      <c r="E48" s="1210" t="s">
        <v>15</v>
      </c>
      <c r="F48" s="1210"/>
      <c r="G48" s="1210"/>
      <c r="H48" s="1210"/>
      <c r="I48" s="1210"/>
      <c r="J48" s="1211"/>
      <c r="K48" s="63">
        <v>1028</v>
      </c>
      <c r="L48" s="64">
        <v>1001</v>
      </c>
      <c r="M48" s="64">
        <v>1154</v>
      </c>
      <c r="N48" s="64">
        <v>1239</v>
      </c>
      <c r="O48" s="65">
        <v>1066</v>
      </c>
      <c r="P48" s="48"/>
      <c r="Q48" s="48"/>
      <c r="R48" s="48"/>
      <c r="S48" s="48"/>
      <c r="T48" s="48"/>
      <c r="U48" s="48"/>
    </row>
    <row r="49" spans="1:21" ht="30.75" customHeight="1" x14ac:dyDescent="0.15">
      <c r="A49" s="48"/>
      <c r="B49" s="1228"/>
      <c r="C49" s="1229"/>
      <c r="D49" s="62"/>
      <c r="E49" s="1210" t="s">
        <v>16</v>
      </c>
      <c r="F49" s="1210"/>
      <c r="G49" s="1210"/>
      <c r="H49" s="1210"/>
      <c r="I49" s="1210"/>
      <c r="J49" s="1211"/>
      <c r="K49" s="63">
        <v>69</v>
      </c>
      <c r="L49" s="64">
        <v>113</v>
      </c>
      <c r="M49" s="64">
        <v>114</v>
      </c>
      <c r="N49" s="64">
        <v>67</v>
      </c>
      <c r="O49" s="65">
        <v>15</v>
      </c>
      <c r="P49" s="48"/>
      <c r="Q49" s="48"/>
      <c r="R49" s="48"/>
      <c r="S49" s="48"/>
      <c r="T49" s="48"/>
      <c r="U49" s="48"/>
    </row>
    <row r="50" spans="1:21" ht="30.75" customHeight="1" x14ac:dyDescent="0.15">
      <c r="A50" s="48"/>
      <c r="B50" s="1228"/>
      <c r="C50" s="1229"/>
      <c r="D50" s="62"/>
      <c r="E50" s="1210" t="s">
        <v>17</v>
      </c>
      <c r="F50" s="1210"/>
      <c r="G50" s="1210"/>
      <c r="H50" s="1210"/>
      <c r="I50" s="1210"/>
      <c r="J50" s="1211"/>
      <c r="K50" s="63">
        <v>0</v>
      </c>
      <c r="L50" s="64" t="s">
        <v>517</v>
      </c>
      <c r="M50" s="64">
        <v>2</v>
      </c>
      <c r="N50" s="64">
        <v>2</v>
      </c>
      <c r="O50" s="65">
        <v>2</v>
      </c>
      <c r="P50" s="48"/>
      <c r="Q50" s="48"/>
      <c r="R50" s="48"/>
      <c r="S50" s="48"/>
      <c r="T50" s="48"/>
      <c r="U50" s="48"/>
    </row>
    <row r="51" spans="1:21" ht="30.75" customHeight="1" x14ac:dyDescent="0.15">
      <c r="A51" s="48"/>
      <c r="B51" s="1230"/>
      <c r="C51" s="1231"/>
      <c r="D51" s="66"/>
      <c r="E51" s="1210" t="s">
        <v>18</v>
      </c>
      <c r="F51" s="1210"/>
      <c r="G51" s="1210"/>
      <c r="H51" s="1210"/>
      <c r="I51" s="1210"/>
      <c r="J51" s="1211"/>
      <c r="K51" s="63" t="s">
        <v>517</v>
      </c>
      <c r="L51" s="64" t="s">
        <v>517</v>
      </c>
      <c r="M51" s="64" t="s">
        <v>517</v>
      </c>
      <c r="N51" s="64" t="s">
        <v>517</v>
      </c>
      <c r="O51" s="65" t="s">
        <v>517</v>
      </c>
      <c r="P51" s="48"/>
      <c r="Q51" s="48"/>
      <c r="R51" s="48"/>
      <c r="S51" s="48"/>
      <c r="T51" s="48"/>
      <c r="U51" s="48"/>
    </row>
    <row r="52" spans="1:21" ht="30.75" customHeight="1" x14ac:dyDescent="0.15">
      <c r="A52" s="48"/>
      <c r="B52" s="1208" t="s">
        <v>19</v>
      </c>
      <c r="C52" s="1209"/>
      <c r="D52" s="66"/>
      <c r="E52" s="1210" t="s">
        <v>20</v>
      </c>
      <c r="F52" s="1210"/>
      <c r="G52" s="1210"/>
      <c r="H52" s="1210"/>
      <c r="I52" s="1210"/>
      <c r="J52" s="1211"/>
      <c r="K52" s="63">
        <v>2424</v>
      </c>
      <c r="L52" s="64">
        <v>2297</v>
      </c>
      <c r="M52" s="64">
        <v>2507</v>
      </c>
      <c r="N52" s="64">
        <v>2470</v>
      </c>
      <c r="O52" s="65">
        <v>2524</v>
      </c>
      <c r="P52" s="48"/>
      <c r="Q52" s="48"/>
      <c r="R52" s="48"/>
      <c r="S52" s="48"/>
      <c r="T52" s="48"/>
      <c r="U52" s="48"/>
    </row>
    <row r="53" spans="1:21" ht="30.75" customHeight="1" thickBot="1" x14ac:dyDescent="0.2">
      <c r="A53" s="48"/>
      <c r="B53" s="1212" t="s">
        <v>21</v>
      </c>
      <c r="C53" s="1213"/>
      <c r="D53" s="67"/>
      <c r="E53" s="1214" t="s">
        <v>22</v>
      </c>
      <c r="F53" s="1214"/>
      <c r="G53" s="1214"/>
      <c r="H53" s="1214"/>
      <c r="I53" s="1214"/>
      <c r="J53" s="1215"/>
      <c r="K53" s="68">
        <v>950</v>
      </c>
      <c r="L53" s="69">
        <v>922</v>
      </c>
      <c r="M53" s="69">
        <v>971</v>
      </c>
      <c r="N53" s="69">
        <v>943</v>
      </c>
      <c r="O53" s="70">
        <v>627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575</v>
      </c>
      <c r="L56" s="80" t="s">
        <v>576</v>
      </c>
      <c r="M56" s="80" t="s">
        <v>577</v>
      </c>
      <c r="N56" s="80" t="s">
        <v>578</v>
      </c>
      <c r="O56" s="81" t="s">
        <v>579</v>
      </c>
      <c r="P56" s="48"/>
      <c r="Q56" s="48"/>
      <c r="R56" s="48"/>
      <c r="S56" s="48"/>
      <c r="T56" s="48"/>
      <c r="U56" s="48"/>
    </row>
    <row r="57" spans="1:21" ht="31.5" customHeight="1" x14ac:dyDescent="0.15">
      <c r="B57" s="1216" t="s">
        <v>25</v>
      </c>
      <c r="C57" s="1217"/>
      <c r="D57" s="1220" t="s">
        <v>26</v>
      </c>
      <c r="E57" s="1221"/>
      <c r="F57" s="1221"/>
      <c r="G57" s="1221"/>
      <c r="H57" s="1221"/>
      <c r="I57" s="1221"/>
      <c r="J57" s="1222"/>
      <c r="K57" s="82" t="s">
        <v>612</v>
      </c>
      <c r="L57" s="83" t="s">
        <v>612</v>
      </c>
      <c r="M57" s="83" t="s">
        <v>613</v>
      </c>
      <c r="N57" s="83" t="s">
        <v>614</v>
      </c>
      <c r="O57" s="84" t="s">
        <v>613</v>
      </c>
    </row>
    <row r="58" spans="1:21" ht="31.5" customHeight="1" thickBot="1" x14ac:dyDescent="0.2">
      <c r="B58" s="1218"/>
      <c r="C58" s="1219"/>
      <c r="D58" s="1223" t="s">
        <v>27</v>
      </c>
      <c r="E58" s="1224"/>
      <c r="F58" s="1224"/>
      <c r="G58" s="1224"/>
      <c r="H58" s="1224"/>
      <c r="I58" s="1224"/>
      <c r="J58" s="1225"/>
      <c r="K58" s="85" t="s">
        <v>613</v>
      </c>
      <c r="L58" s="86" t="s">
        <v>613</v>
      </c>
      <c r="M58" s="86" t="s">
        <v>613</v>
      </c>
      <c r="N58" s="86" t="s">
        <v>615</v>
      </c>
      <c r="O58" s="87" t="s">
        <v>612</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0SjmZJ9nsX6cGSoXSfPXcwS6PRxX3mBIBoByIb/t62yN7M7XD+Le7bOu+XRMGr5UlQQ90ulVyzUFg+9uZCPUA==" saltValue="BN2s4AQKxaFZIfAHUPL/V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abSelected="1" zoomScale="70" zoomScaleNormal="70" zoomScaleSheetLayoutView="100" workbookViewId="0"/>
  </sheetViews>
  <sheetFormatPr defaultColWidth="0" defaultRowHeight="13.5" customHeight="1" zeroHeight="1" x14ac:dyDescent="0.15"/>
  <cols>
    <col min="1" max="1" width="6.5703125" style="92" customWidth="1"/>
    <col min="2" max="3" width="12.5703125" style="92" customWidth="1"/>
    <col min="4" max="4" width="11.5703125" style="92" customWidth="1"/>
    <col min="5" max="8" width="10.42578125" style="92" customWidth="1"/>
    <col min="9" max="13" width="16.42578125" style="92" customWidth="1"/>
    <col min="14" max="19" width="12.57031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558</v>
      </c>
      <c r="J40" s="99" t="s">
        <v>559</v>
      </c>
      <c r="K40" s="99" t="s">
        <v>560</v>
      </c>
      <c r="L40" s="99" t="s">
        <v>561</v>
      </c>
      <c r="M40" s="100" t="s">
        <v>562</v>
      </c>
    </row>
    <row r="41" spans="2:13" ht="27.75" customHeight="1" x14ac:dyDescent="0.15">
      <c r="B41" s="1246" t="s">
        <v>30</v>
      </c>
      <c r="C41" s="1247"/>
      <c r="D41" s="101"/>
      <c r="E41" s="1248" t="s">
        <v>31</v>
      </c>
      <c r="F41" s="1248"/>
      <c r="G41" s="1248"/>
      <c r="H41" s="1249"/>
      <c r="I41" s="102">
        <v>22030</v>
      </c>
      <c r="J41" s="103">
        <v>26061</v>
      </c>
      <c r="K41" s="103">
        <v>26176</v>
      </c>
      <c r="L41" s="103">
        <v>25534</v>
      </c>
      <c r="M41" s="104">
        <v>24697</v>
      </c>
    </row>
    <row r="42" spans="2:13" ht="27.75" customHeight="1" x14ac:dyDescent="0.15">
      <c r="B42" s="1236"/>
      <c r="C42" s="1237"/>
      <c r="D42" s="105"/>
      <c r="E42" s="1240" t="s">
        <v>32</v>
      </c>
      <c r="F42" s="1240"/>
      <c r="G42" s="1240"/>
      <c r="H42" s="1241"/>
      <c r="I42" s="106">
        <v>13</v>
      </c>
      <c r="J42" s="107">
        <v>11</v>
      </c>
      <c r="K42" s="107">
        <v>8</v>
      </c>
      <c r="L42" s="107">
        <v>6</v>
      </c>
      <c r="M42" s="108">
        <v>4</v>
      </c>
    </row>
    <row r="43" spans="2:13" ht="27.75" customHeight="1" x14ac:dyDescent="0.15">
      <c r="B43" s="1236"/>
      <c r="C43" s="1237"/>
      <c r="D43" s="105"/>
      <c r="E43" s="1240" t="s">
        <v>33</v>
      </c>
      <c r="F43" s="1240"/>
      <c r="G43" s="1240"/>
      <c r="H43" s="1241"/>
      <c r="I43" s="106">
        <v>11113</v>
      </c>
      <c r="J43" s="107">
        <v>12944</v>
      </c>
      <c r="K43" s="107">
        <v>12639</v>
      </c>
      <c r="L43" s="107">
        <v>12135</v>
      </c>
      <c r="M43" s="108">
        <v>11949</v>
      </c>
    </row>
    <row r="44" spans="2:13" ht="27.75" customHeight="1" x14ac:dyDescent="0.15">
      <c r="B44" s="1236"/>
      <c r="C44" s="1237"/>
      <c r="D44" s="105"/>
      <c r="E44" s="1240" t="s">
        <v>34</v>
      </c>
      <c r="F44" s="1240"/>
      <c r="G44" s="1240"/>
      <c r="H44" s="1241"/>
      <c r="I44" s="106">
        <v>358</v>
      </c>
      <c r="J44" s="107">
        <v>252</v>
      </c>
      <c r="K44" s="107">
        <v>133</v>
      </c>
      <c r="L44" s="107">
        <v>131</v>
      </c>
      <c r="M44" s="108">
        <v>126</v>
      </c>
    </row>
    <row r="45" spans="2:13" ht="27.75" customHeight="1" x14ac:dyDescent="0.15">
      <c r="B45" s="1236"/>
      <c r="C45" s="1237"/>
      <c r="D45" s="105"/>
      <c r="E45" s="1240" t="s">
        <v>35</v>
      </c>
      <c r="F45" s="1240"/>
      <c r="G45" s="1240"/>
      <c r="H45" s="1241"/>
      <c r="I45" s="106">
        <v>1430</v>
      </c>
      <c r="J45" s="107">
        <v>1319</v>
      </c>
      <c r="K45" s="107">
        <v>1306</v>
      </c>
      <c r="L45" s="107">
        <v>1269</v>
      </c>
      <c r="M45" s="108">
        <v>1158</v>
      </c>
    </row>
    <row r="46" spans="2:13" ht="27.75" customHeight="1" x14ac:dyDescent="0.15">
      <c r="B46" s="1236"/>
      <c r="C46" s="1237"/>
      <c r="D46" s="109"/>
      <c r="E46" s="1240" t="s">
        <v>36</v>
      </c>
      <c r="F46" s="1240"/>
      <c r="G46" s="1240"/>
      <c r="H46" s="1241"/>
      <c r="I46" s="106">
        <v>17</v>
      </c>
      <c r="J46" s="107">
        <v>3</v>
      </c>
      <c r="K46" s="107">
        <v>3</v>
      </c>
      <c r="L46" s="107">
        <v>6</v>
      </c>
      <c r="M46" s="108">
        <v>5</v>
      </c>
    </row>
    <row r="47" spans="2:13" ht="27.75" customHeight="1" x14ac:dyDescent="0.15">
      <c r="B47" s="1236"/>
      <c r="C47" s="1237"/>
      <c r="D47" s="110"/>
      <c r="E47" s="1250" t="s">
        <v>37</v>
      </c>
      <c r="F47" s="1251"/>
      <c r="G47" s="1251"/>
      <c r="H47" s="1252"/>
      <c r="I47" s="106" t="s">
        <v>517</v>
      </c>
      <c r="J47" s="107" t="s">
        <v>517</v>
      </c>
      <c r="K47" s="107" t="s">
        <v>517</v>
      </c>
      <c r="L47" s="107" t="s">
        <v>517</v>
      </c>
      <c r="M47" s="108" t="s">
        <v>517</v>
      </c>
    </row>
    <row r="48" spans="2:13" ht="27.75" customHeight="1" x14ac:dyDescent="0.15">
      <c r="B48" s="1236"/>
      <c r="C48" s="1237"/>
      <c r="D48" s="105"/>
      <c r="E48" s="1240" t="s">
        <v>38</v>
      </c>
      <c r="F48" s="1240"/>
      <c r="G48" s="1240"/>
      <c r="H48" s="1241"/>
      <c r="I48" s="106" t="s">
        <v>517</v>
      </c>
      <c r="J48" s="107" t="s">
        <v>517</v>
      </c>
      <c r="K48" s="107" t="s">
        <v>517</v>
      </c>
      <c r="L48" s="107" t="s">
        <v>517</v>
      </c>
      <c r="M48" s="108" t="s">
        <v>517</v>
      </c>
    </row>
    <row r="49" spans="2:13" ht="27.75" customHeight="1" x14ac:dyDescent="0.15">
      <c r="B49" s="1238"/>
      <c r="C49" s="1239"/>
      <c r="D49" s="105"/>
      <c r="E49" s="1240" t="s">
        <v>39</v>
      </c>
      <c r="F49" s="1240"/>
      <c r="G49" s="1240"/>
      <c r="H49" s="1241"/>
      <c r="I49" s="106" t="s">
        <v>517</v>
      </c>
      <c r="J49" s="107" t="s">
        <v>517</v>
      </c>
      <c r="K49" s="107" t="s">
        <v>517</v>
      </c>
      <c r="L49" s="107" t="s">
        <v>517</v>
      </c>
      <c r="M49" s="108" t="s">
        <v>517</v>
      </c>
    </row>
    <row r="50" spans="2:13" ht="27.75" customHeight="1" x14ac:dyDescent="0.15">
      <c r="B50" s="1234" t="s">
        <v>40</v>
      </c>
      <c r="C50" s="1235"/>
      <c r="D50" s="111"/>
      <c r="E50" s="1240" t="s">
        <v>41</v>
      </c>
      <c r="F50" s="1240"/>
      <c r="G50" s="1240"/>
      <c r="H50" s="1241"/>
      <c r="I50" s="106">
        <v>8815</v>
      </c>
      <c r="J50" s="107">
        <v>7893</v>
      </c>
      <c r="K50" s="107">
        <v>7782</v>
      </c>
      <c r="L50" s="107">
        <v>8730</v>
      </c>
      <c r="M50" s="108">
        <v>9595</v>
      </c>
    </row>
    <row r="51" spans="2:13" ht="27.75" customHeight="1" x14ac:dyDescent="0.15">
      <c r="B51" s="1236"/>
      <c r="C51" s="1237"/>
      <c r="D51" s="105"/>
      <c r="E51" s="1240" t="s">
        <v>42</v>
      </c>
      <c r="F51" s="1240"/>
      <c r="G51" s="1240"/>
      <c r="H51" s="1241"/>
      <c r="I51" s="106">
        <v>4193</v>
      </c>
      <c r="J51" s="107">
        <v>5551</v>
      </c>
      <c r="K51" s="107">
        <v>6350</v>
      </c>
      <c r="L51" s="107">
        <v>6220</v>
      </c>
      <c r="M51" s="108">
        <v>6543</v>
      </c>
    </row>
    <row r="52" spans="2:13" ht="27.75" customHeight="1" x14ac:dyDescent="0.15">
      <c r="B52" s="1238"/>
      <c r="C52" s="1239"/>
      <c r="D52" s="105"/>
      <c r="E52" s="1240" t="s">
        <v>43</v>
      </c>
      <c r="F52" s="1240"/>
      <c r="G52" s="1240"/>
      <c r="H52" s="1241"/>
      <c r="I52" s="106">
        <v>24765</v>
      </c>
      <c r="J52" s="107">
        <v>25082</v>
      </c>
      <c r="K52" s="107">
        <v>24108</v>
      </c>
      <c r="L52" s="107">
        <v>23459</v>
      </c>
      <c r="M52" s="108">
        <v>22910</v>
      </c>
    </row>
    <row r="53" spans="2:13" ht="27.75" customHeight="1" thickBot="1" x14ac:dyDescent="0.2">
      <c r="B53" s="1242" t="s">
        <v>44</v>
      </c>
      <c r="C53" s="1243"/>
      <c r="D53" s="112"/>
      <c r="E53" s="1244" t="s">
        <v>45</v>
      </c>
      <c r="F53" s="1244"/>
      <c r="G53" s="1244"/>
      <c r="H53" s="1245"/>
      <c r="I53" s="113">
        <v>-2812</v>
      </c>
      <c r="J53" s="114">
        <v>2064</v>
      </c>
      <c r="K53" s="114">
        <v>2025</v>
      </c>
      <c r="L53" s="114">
        <v>674</v>
      </c>
      <c r="M53" s="115">
        <v>-1108</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OKnG0l96NNqZK+mb3HQmqcTYgqGz1asd0aLUXiXhFGh/4x1li1sJLSt6w8ey1f7AnP2y/dyZUTU2Kvq61HfhmQ==" saltValue="eCdQ7vrd/KYObUhHcUPsK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W66"/>
  <sheetViews>
    <sheetView showGridLines="0" tabSelected="1" topLeftCell="A25" zoomScale="70" zoomScaleNormal="70" zoomScaleSheetLayoutView="100" workbookViewId="0"/>
  </sheetViews>
  <sheetFormatPr defaultColWidth="0" defaultRowHeight="0" customHeight="1" zeroHeight="1" x14ac:dyDescent="0.15"/>
  <cols>
    <col min="1" max="1" width="8.28515625" style="1" customWidth="1"/>
    <col min="2" max="2" width="16.42578125" style="1" customWidth="1"/>
    <col min="3" max="5" width="26.28515625" style="1" customWidth="1"/>
    <col min="6" max="8" width="24.28515625" style="1" customWidth="1"/>
    <col min="9" max="14" width="26" style="1" customWidth="1"/>
    <col min="15" max="15" width="6.1406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560</v>
      </c>
      <c r="G54" s="124" t="s">
        <v>561</v>
      </c>
      <c r="H54" s="125" t="s">
        <v>562</v>
      </c>
    </row>
    <row r="55" spans="2:8" ht="52.5" customHeight="1" x14ac:dyDescent="0.15">
      <c r="B55" s="126"/>
      <c r="C55" s="1261" t="s">
        <v>48</v>
      </c>
      <c r="D55" s="1261"/>
      <c r="E55" s="1262"/>
      <c r="F55" s="127">
        <v>1992</v>
      </c>
      <c r="G55" s="127">
        <v>1973</v>
      </c>
      <c r="H55" s="128">
        <v>2156</v>
      </c>
    </row>
    <row r="56" spans="2:8" ht="52.5" customHeight="1" x14ac:dyDescent="0.15">
      <c r="B56" s="129"/>
      <c r="C56" s="1263" t="s">
        <v>49</v>
      </c>
      <c r="D56" s="1263"/>
      <c r="E56" s="1264"/>
      <c r="F56" s="130">
        <v>1253</v>
      </c>
      <c r="G56" s="130">
        <v>1167</v>
      </c>
      <c r="H56" s="131">
        <v>1321</v>
      </c>
    </row>
    <row r="57" spans="2:8" ht="53.25" customHeight="1" x14ac:dyDescent="0.15">
      <c r="B57" s="129"/>
      <c r="C57" s="1265" t="s">
        <v>50</v>
      </c>
      <c r="D57" s="1265"/>
      <c r="E57" s="1266"/>
      <c r="F57" s="132">
        <v>12508</v>
      </c>
      <c r="G57" s="132">
        <v>7779</v>
      </c>
      <c r="H57" s="133">
        <v>7264</v>
      </c>
    </row>
    <row r="58" spans="2:8" ht="45.75" customHeight="1" x14ac:dyDescent="0.15">
      <c r="B58" s="134"/>
      <c r="C58" s="1253" t="s">
        <v>595</v>
      </c>
      <c r="D58" s="1254"/>
      <c r="E58" s="1255"/>
      <c r="F58" s="135">
        <v>9164</v>
      </c>
      <c r="G58" s="135">
        <v>6528</v>
      </c>
      <c r="H58" s="136">
        <v>3053</v>
      </c>
    </row>
    <row r="59" spans="2:8" ht="45.75" customHeight="1" x14ac:dyDescent="0.15">
      <c r="B59" s="134"/>
      <c r="C59" s="1253" t="s">
        <v>596</v>
      </c>
      <c r="D59" s="1254"/>
      <c r="E59" s="1255"/>
      <c r="F59" s="135" t="s">
        <v>517</v>
      </c>
      <c r="G59" s="135">
        <v>563</v>
      </c>
      <c r="H59" s="136">
        <v>1141</v>
      </c>
    </row>
    <row r="60" spans="2:8" ht="45.75" customHeight="1" x14ac:dyDescent="0.15">
      <c r="B60" s="134"/>
      <c r="C60" s="1253" t="s">
        <v>597</v>
      </c>
      <c r="D60" s="1254"/>
      <c r="E60" s="1255"/>
      <c r="F60" s="135">
        <v>1002</v>
      </c>
      <c r="G60" s="135">
        <v>1002</v>
      </c>
      <c r="H60" s="136">
        <v>948</v>
      </c>
    </row>
    <row r="61" spans="2:8" ht="45.75" customHeight="1" x14ac:dyDescent="0.15">
      <c r="B61" s="134"/>
      <c r="C61" s="1253" t="s">
        <v>598</v>
      </c>
      <c r="D61" s="1254"/>
      <c r="E61" s="1255"/>
      <c r="F61" s="135">
        <v>1026</v>
      </c>
      <c r="G61" s="135">
        <v>833</v>
      </c>
      <c r="H61" s="136">
        <v>936</v>
      </c>
    </row>
    <row r="62" spans="2:8" ht="45.75" customHeight="1" thickBot="1" x14ac:dyDescent="0.2">
      <c r="B62" s="137"/>
      <c r="C62" s="1256" t="s">
        <v>599</v>
      </c>
      <c r="D62" s="1257"/>
      <c r="E62" s="1258"/>
      <c r="F62" s="138">
        <v>841</v>
      </c>
      <c r="G62" s="138">
        <v>842</v>
      </c>
      <c r="H62" s="139">
        <v>827</v>
      </c>
    </row>
    <row r="63" spans="2:8" ht="52.5" customHeight="1" thickBot="1" x14ac:dyDescent="0.2">
      <c r="B63" s="140"/>
      <c r="C63" s="1259" t="s">
        <v>51</v>
      </c>
      <c r="D63" s="1259"/>
      <c r="E63" s="1260"/>
      <c r="F63" s="141">
        <v>15754</v>
      </c>
      <c r="G63" s="141">
        <v>10918</v>
      </c>
      <c r="H63" s="142">
        <v>10740</v>
      </c>
    </row>
    <row r="64" spans="2:8" ht="15" customHeight="1" x14ac:dyDescent="0.15"/>
    <row r="65" ht="0" hidden="1" customHeight="1" x14ac:dyDescent="0.15"/>
    <row r="66" ht="0" hidden="1" customHeight="1" x14ac:dyDescent="0.15"/>
  </sheetData>
  <sheetProtection algorithmName="SHA-512" hashValue="Lcgy6SLcFSoS4wNm/hHC/IMM2W7HJ1jxUtMFh3fP5k/E5yeyu5gJTIcOxO3xvF8XwuEmyXx1yRWG5TbIysHjrA==" saltValue="AfNb0ZQynkfYDW9pRg/fl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40625" defaultRowHeight="13.5" x14ac:dyDescent="0.15"/>
  <cols>
    <col min="1" max="1" width="45.85546875" style="149" customWidth="1"/>
    <col min="2" max="8" width="13.42578125" style="149" customWidth="1"/>
    <col min="9" max="16384" width="11.140625" style="149"/>
  </cols>
  <sheetData>
    <row r="1" spans="1:8" x14ac:dyDescent="0.15">
      <c r="A1" s="143"/>
      <c r="B1" s="144"/>
      <c r="C1" s="145"/>
      <c r="D1" s="146"/>
      <c r="E1" s="147"/>
      <c r="F1" s="147"/>
      <c r="G1" s="147"/>
      <c r="H1" s="148"/>
    </row>
    <row r="2" spans="1:8" x14ac:dyDescent="0.15">
      <c r="A2" s="150"/>
      <c r="B2" s="151"/>
      <c r="C2" s="152"/>
      <c r="D2" s="153" t="s">
        <v>52</v>
      </c>
      <c r="E2" s="154"/>
      <c r="F2" s="155" t="s">
        <v>555</v>
      </c>
      <c r="G2" s="156"/>
      <c r="H2" s="157"/>
    </row>
    <row r="3" spans="1:8" x14ac:dyDescent="0.15">
      <c r="A3" s="153" t="s">
        <v>548</v>
      </c>
      <c r="B3" s="158"/>
      <c r="C3" s="159"/>
      <c r="D3" s="160">
        <v>193680</v>
      </c>
      <c r="E3" s="161"/>
      <c r="F3" s="162">
        <v>66255</v>
      </c>
      <c r="G3" s="163"/>
      <c r="H3" s="164"/>
    </row>
    <row r="4" spans="1:8" x14ac:dyDescent="0.15">
      <c r="A4" s="165"/>
      <c r="B4" s="166"/>
      <c r="C4" s="167"/>
      <c r="D4" s="168">
        <v>10464</v>
      </c>
      <c r="E4" s="169"/>
      <c r="F4" s="170">
        <v>31822</v>
      </c>
      <c r="G4" s="171"/>
      <c r="H4" s="172"/>
    </row>
    <row r="5" spans="1:8" x14ac:dyDescent="0.15">
      <c r="A5" s="153" t="s">
        <v>550</v>
      </c>
      <c r="B5" s="158"/>
      <c r="C5" s="159"/>
      <c r="D5" s="160">
        <v>346829</v>
      </c>
      <c r="E5" s="161"/>
      <c r="F5" s="162">
        <v>47278</v>
      </c>
      <c r="G5" s="163"/>
      <c r="H5" s="164"/>
    </row>
    <row r="6" spans="1:8" x14ac:dyDescent="0.15">
      <c r="A6" s="165"/>
      <c r="B6" s="166"/>
      <c r="C6" s="167"/>
      <c r="D6" s="168">
        <v>43470</v>
      </c>
      <c r="E6" s="169"/>
      <c r="F6" s="170">
        <v>24096</v>
      </c>
      <c r="G6" s="171"/>
      <c r="H6" s="172"/>
    </row>
    <row r="7" spans="1:8" x14ac:dyDescent="0.15">
      <c r="A7" s="153" t="s">
        <v>551</v>
      </c>
      <c r="B7" s="158"/>
      <c r="C7" s="159"/>
      <c r="D7" s="160">
        <v>98817</v>
      </c>
      <c r="E7" s="161"/>
      <c r="F7" s="162">
        <v>44504</v>
      </c>
      <c r="G7" s="163"/>
      <c r="H7" s="164"/>
    </row>
    <row r="8" spans="1:8" x14ac:dyDescent="0.15">
      <c r="A8" s="165"/>
      <c r="B8" s="166"/>
      <c r="C8" s="167"/>
      <c r="D8" s="168">
        <v>5531</v>
      </c>
      <c r="E8" s="169"/>
      <c r="F8" s="170">
        <v>25876</v>
      </c>
      <c r="G8" s="171"/>
      <c r="H8" s="172"/>
    </row>
    <row r="9" spans="1:8" x14ac:dyDescent="0.15">
      <c r="A9" s="153" t="s">
        <v>552</v>
      </c>
      <c r="B9" s="158"/>
      <c r="C9" s="159"/>
      <c r="D9" s="160">
        <v>98189</v>
      </c>
      <c r="E9" s="161"/>
      <c r="F9" s="162">
        <v>47820</v>
      </c>
      <c r="G9" s="163"/>
      <c r="H9" s="164"/>
    </row>
    <row r="10" spans="1:8" x14ac:dyDescent="0.15">
      <c r="A10" s="165"/>
      <c r="B10" s="166"/>
      <c r="C10" s="167"/>
      <c r="D10" s="168">
        <v>8182</v>
      </c>
      <c r="E10" s="169"/>
      <c r="F10" s="170">
        <v>25855</v>
      </c>
      <c r="G10" s="171"/>
      <c r="H10" s="172"/>
    </row>
    <row r="11" spans="1:8" x14ac:dyDescent="0.15">
      <c r="A11" s="153" t="s">
        <v>553</v>
      </c>
      <c r="B11" s="158"/>
      <c r="C11" s="159"/>
      <c r="D11" s="160">
        <v>62600</v>
      </c>
      <c r="E11" s="161"/>
      <c r="F11" s="162">
        <v>41934</v>
      </c>
      <c r="G11" s="163"/>
      <c r="H11" s="164"/>
    </row>
    <row r="12" spans="1:8" x14ac:dyDescent="0.15">
      <c r="A12" s="165"/>
      <c r="B12" s="166"/>
      <c r="C12" s="173"/>
      <c r="D12" s="168">
        <v>6746</v>
      </c>
      <c r="E12" s="169"/>
      <c r="F12" s="170">
        <v>23352</v>
      </c>
      <c r="G12" s="171"/>
      <c r="H12" s="172"/>
    </row>
    <row r="13" spans="1:8" x14ac:dyDescent="0.15">
      <c r="A13" s="153"/>
      <c r="B13" s="158"/>
      <c r="C13" s="174"/>
      <c r="D13" s="175">
        <v>160023</v>
      </c>
      <c r="E13" s="176"/>
      <c r="F13" s="177">
        <v>49558</v>
      </c>
      <c r="G13" s="178"/>
      <c r="H13" s="164"/>
    </row>
    <row r="14" spans="1:8" x14ac:dyDescent="0.15">
      <c r="A14" s="165"/>
      <c r="B14" s="166"/>
      <c r="C14" s="167"/>
      <c r="D14" s="168">
        <v>14879</v>
      </c>
      <c r="E14" s="169"/>
      <c r="F14" s="170">
        <v>26200</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0.26</v>
      </c>
      <c r="C19" s="179">
        <f>ROUND(VALUE(SUBSTITUTE(実質収支比率等に係る経年分析!G$48,"▲","-")),2)</f>
        <v>1.21</v>
      </c>
      <c r="D19" s="179">
        <f>ROUND(VALUE(SUBSTITUTE(実質収支比率等に係る経年分析!H$48,"▲","-")),2)</f>
        <v>0.92</v>
      </c>
      <c r="E19" s="179">
        <f>ROUND(VALUE(SUBSTITUTE(実質収支比率等に係る経年分析!I$48,"▲","-")),2)</f>
        <v>1.21</v>
      </c>
      <c r="F19" s="179">
        <f>ROUND(VALUE(SUBSTITUTE(実質収支比率等に係る経年分析!J$48,"▲","-")),2)</f>
        <v>5.18</v>
      </c>
    </row>
    <row r="20" spans="1:11" x14ac:dyDescent="0.15">
      <c r="A20" s="179" t="s">
        <v>55</v>
      </c>
      <c r="B20" s="179">
        <f>ROUND(VALUE(SUBSTITUTE(実質収支比率等に係る経年分析!F$47,"▲","-")),2)</f>
        <v>25.47</v>
      </c>
      <c r="C20" s="179">
        <f>ROUND(VALUE(SUBSTITUTE(実質収支比率等に係る経年分析!G$47,"▲","-")),2)</f>
        <v>22.96</v>
      </c>
      <c r="D20" s="179">
        <f>ROUND(VALUE(SUBSTITUTE(実質収支比率等に係る経年分析!H$47,"▲","-")),2)</f>
        <v>16.28</v>
      </c>
      <c r="E20" s="179">
        <f>ROUND(VALUE(SUBSTITUTE(実質収支比率等に係る経年分析!I$47,"▲","-")),2)</f>
        <v>15.85</v>
      </c>
      <c r="F20" s="179">
        <f>ROUND(VALUE(SUBSTITUTE(実質収支比率等に係る経年分析!J$47,"▲","-")),2)</f>
        <v>17.329999999999998</v>
      </c>
    </row>
    <row r="21" spans="1:11" x14ac:dyDescent="0.15">
      <c r="A21" s="179" t="s">
        <v>56</v>
      </c>
      <c r="B21" s="179">
        <f>IF(ISNUMBER(VALUE(SUBSTITUTE(実質収支比率等に係る経年分析!F$49,"▲","-"))),ROUND(VALUE(SUBSTITUTE(実質収支比率等に係る経年分析!F$49,"▲","-")),2),NA())</f>
        <v>-4.75</v>
      </c>
      <c r="C21" s="179">
        <f>IF(ISNUMBER(VALUE(SUBSTITUTE(実質収支比率等に係る経年分析!G$49,"▲","-"))),ROUND(VALUE(SUBSTITUTE(実質収支比率等に係る経年分析!G$49,"▲","-")),2),NA())</f>
        <v>-1.49</v>
      </c>
      <c r="D21" s="179">
        <f>IF(ISNUMBER(VALUE(SUBSTITUTE(実質収支比率等に係る経年分析!H$49,"▲","-"))),ROUND(VALUE(SUBSTITUTE(実質収支比率等に係る経年分析!H$49,"▲","-")),2),NA())</f>
        <v>-7.17</v>
      </c>
      <c r="E21" s="179">
        <f>IF(ISNUMBER(VALUE(SUBSTITUTE(実質収支比率等に係る経年分析!I$49,"▲","-"))),ROUND(VALUE(SUBSTITUTE(実質収支比率等に係る経年分析!I$49,"▲","-")),2),NA())</f>
        <v>-0.5</v>
      </c>
      <c r="F21" s="179">
        <f>IF(ISNUMBER(VALUE(SUBSTITUTE(実質収支比率等に係る経年分析!J$49,"▲","-"))),ROUND(VALUE(SUBSTITUTE(実質収支比率等に係る経年分析!J$49,"▲","-")),2),NA())</f>
        <v>4.5599999999999996</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str">
        <f>IF(連結実質赤字比率に係る赤字・黒字の構成分析!C$39="",NA(),連結実質赤字比率に係る赤字・黒字の構成分析!C$39)</f>
        <v>国民健康保険特別会計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0.87</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1.83</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2.2999999999999998</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2.69</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0.02</v>
      </c>
    </row>
    <row r="32" spans="1:11" x14ac:dyDescent="0.15">
      <c r="A32" s="180" t="str">
        <f>IF(連結実質赤字比率に係る赤字・黒字の構成分析!C$38="",NA(),連結実質赤字比率に係る赤字・黒字の構成分析!C$38)</f>
        <v>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0.03</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0.04</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0.04</v>
      </c>
    </row>
    <row r="33" spans="1:16" x14ac:dyDescent="0.15">
      <c r="A33" s="180" t="str">
        <f>IF(連結実質赤字比率に係る赤字・黒字の構成分析!C$37="",NA(),連結実質赤字比率に係る赤字・黒字の構成分析!C$37)</f>
        <v>下水道事業特別会計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0.53</v>
      </c>
    </row>
    <row r="34" spans="1:16" x14ac:dyDescent="0.15">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0.5</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0.8</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1.07</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0.79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1.2</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0.26</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1.21</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0.92</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1.21</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5.18</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8.14</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7.25</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6.67</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6.06</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5.91</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2424</v>
      </c>
      <c r="E42" s="181"/>
      <c r="F42" s="181"/>
      <c r="G42" s="181">
        <f>'実質公債費比率（分子）の構造'!L$52</f>
        <v>2297</v>
      </c>
      <c r="H42" s="181"/>
      <c r="I42" s="181"/>
      <c r="J42" s="181">
        <f>'実質公債費比率（分子）の構造'!M$52</f>
        <v>2507</v>
      </c>
      <c r="K42" s="181"/>
      <c r="L42" s="181"/>
      <c r="M42" s="181">
        <f>'実質公債費比率（分子）の構造'!N$52</f>
        <v>2470</v>
      </c>
      <c r="N42" s="181"/>
      <c r="O42" s="181"/>
      <c r="P42" s="181">
        <f>'実質公債費比率（分子）の構造'!O$52</f>
        <v>2524</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0</v>
      </c>
      <c r="C44" s="181"/>
      <c r="D44" s="181"/>
      <c r="E44" s="181" t="str">
        <f>'実質公債費比率（分子）の構造'!L$50</f>
        <v>-</v>
      </c>
      <c r="F44" s="181"/>
      <c r="G44" s="181"/>
      <c r="H44" s="181">
        <f>'実質公債費比率（分子）の構造'!M$50</f>
        <v>2</v>
      </c>
      <c r="I44" s="181"/>
      <c r="J44" s="181"/>
      <c r="K44" s="181">
        <f>'実質公債費比率（分子）の構造'!N$50</f>
        <v>2</v>
      </c>
      <c r="L44" s="181"/>
      <c r="M44" s="181"/>
      <c r="N44" s="181">
        <f>'実質公債費比率（分子）の構造'!O$50</f>
        <v>2</v>
      </c>
      <c r="O44" s="181"/>
      <c r="P44" s="181"/>
    </row>
    <row r="45" spans="1:16" x14ac:dyDescent="0.15">
      <c r="A45" s="181" t="s">
        <v>66</v>
      </c>
      <c r="B45" s="181">
        <f>'実質公債費比率（分子）の構造'!K$49</f>
        <v>69</v>
      </c>
      <c r="C45" s="181"/>
      <c r="D45" s="181"/>
      <c r="E45" s="181">
        <f>'実質公債費比率（分子）の構造'!L$49</f>
        <v>113</v>
      </c>
      <c r="F45" s="181"/>
      <c r="G45" s="181"/>
      <c r="H45" s="181">
        <f>'実質公債費比率（分子）の構造'!M$49</f>
        <v>114</v>
      </c>
      <c r="I45" s="181"/>
      <c r="J45" s="181"/>
      <c r="K45" s="181">
        <f>'実質公債費比率（分子）の構造'!N$49</f>
        <v>67</v>
      </c>
      <c r="L45" s="181"/>
      <c r="M45" s="181"/>
      <c r="N45" s="181">
        <f>'実質公債費比率（分子）の構造'!O$49</f>
        <v>15</v>
      </c>
      <c r="O45" s="181"/>
      <c r="P45" s="181"/>
    </row>
    <row r="46" spans="1:16" x14ac:dyDescent="0.15">
      <c r="A46" s="181" t="s">
        <v>67</v>
      </c>
      <c r="B46" s="181">
        <f>'実質公債費比率（分子）の構造'!K$48</f>
        <v>1028</v>
      </c>
      <c r="C46" s="181"/>
      <c r="D46" s="181"/>
      <c r="E46" s="181">
        <f>'実質公債費比率（分子）の構造'!L$48</f>
        <v>1001</v>
      </c>
      <c r="F46" s="181"/>
      <c r="G46" s="181"/>
      <c r="H46" s="181">
        <f>'実質公債費比率（分子）の構造'!M$48</f>
        <v>1154</v>
      </c>
      <c r="I46" s="181"/>
      <c r="J46" s="181"/>
      <c r="K46" s="181">
        <f>'実質公債費比率（分子）の構造'!N$48</f>
        <v>1239</v>
      </c>
      <c r="L46" s="181"/>
      <c r="M46" s="181"/>
      <c r="N46" s="181">
        <f>'実質公債費比率（分子）の構造'!O$48</f>
        <v>1066</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2277</v>
      </c>
      <c r="C49" s="181"/>
      <c r="D49" s="181"/>
      <c r="E49" s="181">
        <f>'実質公債費比率（分子）の構造'!L$45</f>
        <v>2105</v>
      </c>
      <c r="F49" s="181"/>
      <c r="G49" s="181"/>
      <c r="H49" s="181">
        <f>'実質公債費比率（分子）の構造'!M$45</f>
        <v>2208</v>
      </c>
      <c r="I49" s="181"/>
      <c r="J49" s="181"/>
      <c r="K49" s="181">
        <f>'実質公債費比率（分子）の構造'!N$45</f>
        <v>2105</v>
      </c>
      <c r="L49" s="181"/>
      <c r="M49" s="181"/>
      <c r="N49" s="181">
        <f>'実質公債費比率（分子）の構造'!O$45</f>
        <v>2068</v>
      </c>
      <c r="O49" s="181"/>
      <c r="P49" s="181"/>
    </row>
    <row r="50" spans="1:16" x14ac:dyDescent="0.15">
      <c r="A50" s="181" t="s">
        <v>71</v>
      </c>
      <c r="B50" s="181" t="e">
        <f>NA()</f>
        <v>#N/A</v>
      </c>
      <c r="C50" s="181">
        <f>IF(ISNUMBER('実質公債費比率（分子）の構造'!K$53),'実質公債費比率（分子）の構造'!K$53,NA())</f>
        <v>950</v>
      </c>
      <c r="D50" s="181" t="e">
        <f>NA()</f>
        <v>#N/A</v>
      </c>
      <c r="E50" s="181" t="e">
        <f>NA()</f>
        <v>#N/A</v>
      </c>
      <c r="F50" s="181">
        <f>IF(ISNUMBER('実質公債費比率（分子）の構造'!L$53),'実質公債費比率（分子）の構造'!L$53,NA())</f>
        <v>922</v>
      </c>
      <c r="G50" s="181" t="e">
        <f>NA()</f>
        <v>#N/A</v>
      </c>
      <c r="H50" s="181" t="e">
        <f>NA()</f>
        <v>#N/A</v>
      </c>
      <c r="I50" s="181">
        <f>IF(ISNUMBER('実質公債費比率（分子）の構造'!M$53),'実質公債費比率（分子）の構造'!M$53,NA())</f>
        <v>971</v>
      </c>
      <c r="J50" s="181" t="e">
        <f>NA()</f>
        <v>#N/A</v>
      </c>
      <c r="K50" s="181" t="e">
        <f>NA()</f>
        <v>#N/A</v>
      </c>
      <c r="L50" s="181">
        <f>IF(ISNUMBER('実質公債費比率（分子）の構造'!N$53),'実質公債費比率（分子）の構造'!N$53,NA())</f>
        <v>943</v>
      </c>
      <c r="M50" s="181" t="e">
        <f>NA()</f>
        <v>#N/A</v>
      </c>
      <c r="N50" s="181" t="e">
        <f>NA()</f>
        <v>#N/A</v>
      </c>
      <c r="O50" s="181">
        <f>IF(ISNUMBER('実質公債費比率（分子）の構造'!O$53),'実質公債費比率（分子）の構造'!O$53,NA())</f>
        <v>627</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24765</v>
      </c>
      <c r="E56" s="180"/>
      <c r="F56" s="180"/>
      <c r="G56" s="180">
        <f>'将来負担比率（分子）の構造'!J$52</f>
        <v>25082</v>
      </c>
      <c r="H56" s="180"/>
      <c r="I56" s="180"/>
      <c r="J56" s="180">
        <f>'将来負担比率（分子）の構造'!K$52</f>
        <v>24108</v>
      </c>
      <c r="K56" s="180"/>
      <c r="L56" s="180"/>
      <c r="M56" s="180">
        <f>'将来負担比率（分子）の構造'!L$52</f>
        <v>23459</v>
      </c>
      <c r="N56" s="180"/>
      <c r="O56" s="180"/>
      <c r="P56" s="180">
        <f>'将来負担比率（分子）の構造'!M$52</f>
        <v>22910</v>
      </c>
    </row>
    <row r="57" spans="1:16" x14ac:dyDescent="0.15">
      <c r="A57" s="180" t="s">
        <v>42</v>
      </c>
      <c r="B57" s="180"/>
      <c r="C57" s="180"/>
      <c r="D57" s="180">
        <f>'将来負担比率（分子）の構造'!I$51</f>
        <v>4193</v>
      </c>
      <c r="E57" s="180"/>
      <c r="F57" s="180"/>
      <c r="G57" s="180">
        <f>'将来負担比率（分子）の構造'!J$51</f>
        <v>5551</v>
      </c>
      <c r="H57" s="180"/>
      <c r="I57" s="180"/>
      <c r="J57" s="180">
        <f>'将来負担比率（分子）の構造'!K$51</f>
        <v>6350</v>
      </c>
      <c r="K57" s="180"/>
      <c r="L57" s="180"/>
      <c r="M57" s="180">
        <f>'将来負担比率（分子）の構造'!L$51</f>
        <v>6220</v>
      </c>
      <c r="N57" s="180"/>
      <c r="O57" s="180"/>
      <c r="P57" s="180">
        <f>'将来負担比率（分子）の構造'!M$51</f>
        <v>6543</v>
      </c>
    </row>
    <row r="58" spans="1:16" x14ac:dyDescent="0.15">
      <c r="A58" s="180" t="s">
        <v>41</v>
      </c>
      <c r="B58" s="180"/>
      <c r="C58" s="180"/>
      <c r="D58" s="180">
        <f>'将来負担比率（分子）の構造'!I$50</f>
        <v>8815</v>
      </c>
      <c r="E58" s="180"/>
      <c r="F58" s="180"/>
      <c r="G58" s="180">
        <f>'将来負担比率（分子）の構造'!J$50</f>
        <v>7893</v>
      </c>
      <c r="H58" s="180"/>
      <c r="I58" s="180"/>
      <c r="J58" s="180">
        <f>'将来負担比率（分子）の構造'!K$50</f>
        <v>7782</v>
      </c>
      <c r="K58" s="180"/>
      <c r="L58" s="180"/>
      <c r="M58" s="180">
        <f>'将来負担比率（分子）の構造'!L$50</f>
        <v>8730</v>
      </c>
      <c r="N58" s="180"/>
      <c r="O58" s="180"/>
      <c r="P58" s="180">
        <f>'将来負担比率（分子）の構造'!M$50</f>
        <v>9595</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17</v>
      </c>
      <c r="C61" s="180"/>
      <c r="D61" s="180"/>
      <c r="E61" s="180">
        <f>'将来負担比率（分子）の構造'!J$46</f>
        <v>3</v>
      </c>
      <c r="F61" s="180"/>
      <c r="G61" s="180"/>
      <c r="H61" s="180">
        <f>'将来負担比率（分子）の構造'!K$46</f>
        <v>3</v>
      </c>
      <c r="I61" s="180"/>
      <c r="J61" s="180"/>
      <c r="K61" s="180">
        <f>'将来負担比率（分子）の構造'!L$46</f>
        <v>6</v>
      </c>
      <c r="L61" s="180"/>
      <c r="M61" s="180"/>
      <c r="N61" s="180">
        <f>'将来負担比率（分子）の構造'!M$46</f>
        <v>5</v>
      </c>
      <c r="O61" s="180"/>
      <c r="P61" s="180"/>
    </row>
    <row r="62" spans="1:16" x14ac:dyDescent="0.15">
      <c r="A62" s="180" t="s">
        <v>35</v>
      </c>
      <c r="B62" s="180">
        <f>'将来負担比率（分子）の構造'!I$45</f>
        <v>1430</v>
      </c>
      <c r="C62" s="180"/>
      <c r="D62" s="180"/>
      <c r="E62" s="180">
        <f>'将来負担比率（分子）の構造'!J$45</f>
        <v>1319</v>
      </c>
      <c r="F62" s="180"/>
      <c r="G62" s="180"/>
      <c r="H62" s="180">
        <f>'将来負担比率（分子）の構造'!K$45</f>
        <v>1306</v>
      </c>
      <c r="I62" s="180"/>
      <c r="J62" s="180"/>
      <c r="K62" s="180">
        <f>'将来負担比率（分子）の構造'!L$45</f>
        <v>1269</v>
      </c>
      <c r="L62" s="180"/>
      <c r="M62" s="180"/>
      <c r="N62" s="180">
        <f>'将来負担比率（分子）の構造'!M$45</f>
        <v>1158</v>
      </c>
      <c r="O62" s="180"/>
      <c r="P62" s="180"/>
    </row>
    <row r="63" spans="1:16" x14ac:dyDescent="0.15">
      <c r="A63" s="180" t="s">
        <v>34</v>
      </c>
      <c r="B63" s="180">
        <f>'将来負担比率（分子）の構造'!I$44</f>
        <v>358</v>
      </c>
      <c r="C63" s="180"/>
      <c r="D63" s="180"/>
      <c r="E63" s="180">
        <f>'将来負担比率（分子）の構造'!J$44</f>
        <v>252</v>
      </c>
      <c r="F63" s="180"/>
      <c r="G63" s="180"/>
      <c r="H63" s="180">
        <f>'将来負担比率（分子）の構造'!K$44</f>
        <v>133</v>
      </c>
      <c r="I63" s="180"/>
      <c r="J63" s="180"/>
      <c r="K63" s="180">
        <f>'将来負担比率（分子）の構造'!L$44</f>
        <v>131</v>
      </c>
      <c r="L63" s="180"/>
      <c r="M63" s="180"/>
      <c r="N63" s="180">
        <f>'将来負担比率（分子）の構造'!M$44</f>
        <v>126</v>
      </c>
      <c r="O63" s="180"/>
      <c r="P63" s="180"/>
    </row>
    <row r="64" spans="1:16" x14ac:dyDescent="0.15">
      <c r="A64" s="180" t="s">
        <v>33</v>
      </c>
      <c r="B64" s="180">
        <f>'将来負担比率（分子）の構造'!I$43</f>
        <v>11113</v>
      </c>
      <c r="C64" s="180"/>
      <c r="D64" s="180"/>
      <c r="E64" s="180">
        <f>'将来負担比率（分子）の構造'!J$43</f>
        <v>12944</v>
      </c>
      <c r="F64" s="180"/>
      <c r="G64" s="180"/>
      <c r="H64" s="180">
        <f>'将来負担比率（分子）の構造'!K$43</f>
        <v>12639</v>
      </c>
      <c r="I64" s="180"/>
      <c r="J64" s="180"/>
      <c r="K64" s="180">
        <f>'将来負担比率（分子）の構造'!L$43</f>
        <v>12135</v>
      </c>
      <c r="L64" s="180"/>
      <c r="M64" s="180"/>
      <c r="N64" s="180">
        <f>'将来負担比率（分子）の構造'!M$43</f>
        <v>11949</v>
      </c>
      <c r="O64" s="180"/>
      <c r="P64" s="180"/>
    </row>
    <row r="65" spans="1:16" x14ac:dyDescent="0.15">
      <c r="A65" s="180" t="s">
        <v>32</v>
      </c>
      <c r="B65" s="180">
        <f>'将来負担比率（分子）の構造'!I$42</f>
        <v>13</v>
      </c>
      <c r="C65" s="180"/>
      <c r="D65" s="180"/>
      <c r="E65" s="180">
        <f>'将来負担比率（分子）の構造'!J$42</f>
        <v>11</v>
      </c>
      <c r="F65" s="180"/>
      <c r="G65" s="180"/>
      <c r="H65" s="180">
        <f>'将来負担比率（分子）の構造'!K$42</f>
        <v>8</v>
      </c>
      <c r="I65" s="180"/>
      <c r="J65" s="180"/>
      <c r="K65" s="180">
        <f>'将来負担比率（分子）の構造'!L$42</f>
        <v>6</v>
      </c>
      <c r="L65" s="180"/>
      <c r="M65" s="180"/>
      <c r="N65" s="180">
        <f>'将来負担比率（分子）の構造'!M$42</f>
        <v>4</v>
      </c>
      <c r="O65" s="180"/>
      <c r="P65" s="180"/>
    </row>
    <row r="66" spans="1:16" x14ac:dyDescent="0.15">
      <c r="A66" s="180" t="s">
        <v>31</v>
      </c>
      <c r="B66" s="180">
        <f>'将来負担比率（分子）の構造'!I$41</f>
        <v>22030</v>
      </c>
      <c r="C66" s="180"/>
      <c r="D66" s="180"/>
      <c r="E66" s="180">
        <f>'将来負担比率（分子）の構造'!J$41</f>
        <v>26061</v>
      </c>
      <c r="F66" s="180"/>
      <c r="G66" s="180"/>
      <c r="H66" s="180">
        <f>'将来負担比率（分子）の構造'!K$41</f>
        <v>26176</v>
      </c>
      <c r="I66" s="180"/>
      <c r="J66" s="180"/>
      <c r="K66" s="180">
        <f>'将来負担比率（分子）の構造'!L$41</f>
        <v>25534</v>
      </c>
      <c r="L66" s="180"/>
      <c r="M66" s="180"/>
      <c r="N66" s="180">
        <f>'将来負担比率（分子）の構造'!M$41</f>
        <v>24697</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2064</v>
      </c>
      <c r="G67" s="180" t="e">
        <f>NA()</f>
        <v>#N/A</v>
      </c>
      <c r="H67" s="180" t="e">
        <f>NA()</f>
        <v>#N/A</v>
      </c>
      <c r="I67" s="180">
        <f>IF(ISNUMBER('将来負担比率（分子）の構造'!K$53), IF('将来負担比率（分子）の構造'!K$53 &lt; 0, 0, '将来負担比率（分子）の構造'!K$53), NA())</f>
        <v>2025</v>
      </c>
      <c r="J67" s="180" t="e">
        <f>NA()</f>
        <v>#N/A</v>
      </c>
      <c r="K67" s="180" t="e">
        <f>NA()</f>
        <v>#N/A</v>
      </c>
      <c r="L67" s="180">
        <f>IF(ISNUMBER('将来負担比率（分子）の構造'!L$53), IF('将来負担比率（分子）の構造'!L$53 &lt; 0, 0, '将来負担比率（分子）の構造'!L$53), NA())</f>
        <v>674</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1992</v>
      </c>
      <c r="C72" s="184">
        <f>基金残高に係る経年分析!G55</f>
        <v>1973</v>
      </c>
      <c r="D72" s="184">
        <f>基金残高に係る経年分析!H55</f>
        <v>2156</v>
      </c>
    </row>
    <row r="73" spans="1:16" x14ac:dyDescent="0.15">
      <c r="A73" s="183" t="s">
        <v>78</v>
      </c>
      <c r="B73" s="184">
        <f>基金残高に係る経年分析!F56</f>
        <v>1253</v>
      </c>
      <c r="C73" s="184">
        <f>基金残高に係る経年分析!G56</f>
        <v>1167</v>
      </c>
      <c r="D73" s="184">
        <f>基金残高に係る経年分析!H56</f>
        <v>1321</v>
      </c>
    </row>
    <row r="74" spans="1:16" x14ac:dyDescent="0.15">
      <c r="A74" s="183" t="s">
        <v>79</v>
      </c>
      <c r="B74" s="184">
        <f>基金残高に係る経年分析!F57</f>
        <v>12508</v>
      </c>
      <c r="C74" s="184">
        <f>基金残高に係る経年分析!G57</f>
        <v>7779</v>
      </c>
      <c r="D74" s="184">
        <f>基金残高に係る経年分析!H57</f>
        <v>7264</v>
      </c>
    </row>
  </sheetData>
  <sheetProtection algorithmName="SHA-512" hashValue="xs4TMr+3MdRhjgRBOTgeWBh/2yvvU/4S4BdWU3//PK14KHi9ke6BxR3Q9iLn8zJ9/pBqGuL/PdYUNjiLD1h2oQ==" saltValue="Bl7XdH4zmc3DM+6TypHQQ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abSelected="1" topLeftCell="Y1" workbookViewId="0"/>
  </sheetViews>
  <sheetFormatPr defaultColWidth="0" defaultRowHeight="11.25" customHeight="1" zeroHeight="1" x14ac:dyDescent="0.15"/>
  <cols>
    <col min="1" max="95" width="1.5703125" style="225" customWidth="1"/>
    <col min="96" max="133" width="1.5703125" style="241" customWidth="1"/>
    <col min="134" max="143" width="1.57031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219</v>
      </c>
      <c r="DI1" s="756"/>
      <c r="DJ1" s="756"/>
      <c r="DK1" s="756"/>
      <c r="DL1" s="756"/>
      <c r="DM1" s="756"/>
      <c r="DN1" s="757"/>
      <c r="DO1" s="225"/>
      <c r="DP1" s="755" t="s">
        <v>220</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x14ac:dyDescent="0.15">
      <c r="B2" s="226" t="s">
        <v>221</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97" t="s">
        <v>222</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223</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224</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15">
      <c r="B4" s="697" t="s">
        <v>1</v>
      </c>
      <c r="C4" s="698"/>
      <c r="D4" s="698"/>
      <c r="E4" s="698"/>
      <c r="F4" s="698"/>
      <c r="G4" s="698"/>
      <c r="H4" s="698"/>
      <c r="I4" s="698"/>
      <c r="J4" s="698"/>
      <c r="K4" s="698"/>
      <c r="L4" s="698"/>
      <c r="M4" s="698"/>
      <c r="N4" s="698"/>
      <c r="O4" s="698"/>
      <c r="P4" s="698"/>
      <c r="Q4" s="699"/>
      <c r="R4" s="697" t="s">
        <v>225</v>
      </c>
      <c r="S4" s="698"/>
      <c r="T4" s="698"/>
      <c r="U4" s="698"/>
      <c r="V4" s="698"/>
      <c r="W4" s="698"/>
      <c r="X4" s="698"/>
      <c r="Y4" s="699"/>
      <c r="Z4" s="697" t="s">
        <v>226</v>
      </c>
      <c r="AA4" s="698"/>
      <c r="AB4" s="698"/>
      <c r="AC4" s="699"/>
      <c r="AD4" s="697" t="s">
        <v>227</v>
      </c>
      <c r="AE4" s="698"/>
      <c r="AF4" s="698"/>
      <c r="AG4" s="698"/>
      <c r="AH4" s="698"/>
      <c r="AI4" s="698"/>
      <c r="AJ4" s="698"/>
      <c r="AK4" s="699"/>
      <c r="AL4" s="697" t="s">
        <v>226</v>
      </c>
      <c r="AM4" s="698"/>
      <c r="AN4" s="698"/>
      <c r="AO4" s="699"/>
      <c r="AP4" s="758" t="s">
        <v>228</v>
      </c>
      <c r="AQ4" s="758"/>
      <c r="AR4" s="758"/>
      <c r="AS4" s="758"/>
      <c r="AT4" s="758"/>
      <c r="AU4" s="758"/>
      <c r="AV4" s="758"/>
      <c r="AW4" s="758"/>
      <c r="AX4" s="758"/>
      <c r="AY4" s="758"/>
      <c r="AZ4" s="758"/>
      <c r="BA4" s="758"/>
      <c r="BB4" s="758"/>
      <c r="BC4" s="758"/>
      <c r="BD4" s="758"/>
      <c r="BE4" s="758"/>
      <c r="BF4" s="758"/>
      <c r="BG4" s="758" t="s">
        <v>229</v>
      </c>
      <c r="BH4" s="758"/>
      <c r="BI4" s="758"/>
      <c r="BJ4" s="758"/>
      <c r="BK4" s="758"/>
      <c r="BL4" s="758"/>
      <c r="BM4" s="758"/>
      <c r="BN4" s="758"/>
      <c r="BO4" s="758" t="s">
        <v>226</v>
      </c>
      <c r="BP4" s="758"/>
      <c r="BQ4" s="758"/>
      <c r="BR4" s="758"/>
      <c r="BS4" s="758" t="s">
        <v>230</v>
      </c>
      <c r="BT4" s="758"/>
      <c r="BU4" s="758"/>
      <c r="BV4" s="758"/>
      <c r="BW4" s="758"/>
      <c r="BX4" s="758"/>
      <c r="BY4" s="758"/>
      <c r="BZ4" s="758"/>
      <c r="CA4" s="758"/>
      <c r="CB4" s="758"/>
      <c r="CD4" s="740" t="s">
        <v>231</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x14ac:dyDescent="0.15">
      <c r="B5" s="722" t="s">
        <v>232</v>
      </c>
      <c r="C5" s="723"/>
      <c r="D5" s="723"/>
      <c r="E5" s="723"/>
      <c r="F5" s="723"/>
      <c r="G5" s="723"/>
      <c r="H5" s="723"/>
      <c r="I5" s="723"/>
      <c r="J5" s="723"/>
      <c r="K5" s="723"/>
      <c r="L5" s="723"/>
      <c r="M5" s="723"/>
      <c r="N5" s="723"/>
      <c r="O5" s="723"/>
      <c r="P5" s="723"/>
      <c r="Q5" s="724"/>
      <c r="R5" s="688">
        <v>8003085</v>
      </c>
      <c r="S5" s="689"/>
      <c r="T5" s="689"/>
      <c r="U5" s="689"/>
      <c r="V5" s="689"/>
      <c r="W5" s="689"/>
      <c r="X5" s="689"/>
      <c r="Y5" s="735"/>
      <c r="Z5" s="753">
        <v>24.3</v>
      </c>
      <c r="AA5" s="753"/>
      <c r="AB5" s="753"/>
      <c r="AC5" s="753"/>
      <c r="AD5" s="754">
        <v>7353320</v>
      </c>
      <c r="AE5" s="754"/>
      <c r="AF5" s="754"/>
      <c r="AG5" s="754"/>
      <c r="AH5" s="754"/>
      <c r="AI5" s="754"/>
      <c r="AJ5" s="754"/>
      <c r="AK5" s="754"/>
      <c r="AL5" s="736">
        <v>62.8</v>
      </c>
      <c r="AM5" s="705"/>
      <c r="AN5" s="705"/>
      <c r="AO5" s="737"/>
      <c r="AP5" s="722" t="s">
        <v>233</v>
      </c>
      <c r="AQ5" s="723"/>
      <c r="AR5" s="723"/>
      <c r="AS5" s="723"/>
      <c r="AT5" s="723"/>
      <c r="AU5" s="723"/>
      <c r="AV5" s="723"/>
      <c r="AW5" s="723"/>
      <c r="AX5" s="723"/>
      <c r="AY5" s="723"/>
      <c r="AZ5" s="723"/>
      <c r="BA5" s="723"/>
      <c r="BB5" s="723"/>
      <c r="BC5" s="723"/>
      <c r="BD5" s="723"/>
      <c r="BE5" s="723"/>
      <c r="BF5" s="724"/>
      <c r="BG5" s="623">
        <v>7353320</v>
      </c>
      <c r="BH5" s="626"/>
      <c r="BI5" s="626"/>
      <c r="BJ5" s="626"/>
      <c r="BK5" s="626"/>
      <c r="BL5" s="626"/>
      <c r="BM5" s="626"/>
      <c r="BN5" s="627"/>
      <c r="BO5" s="685">
        <v>91.9</v>
      </c>
      <c r="BP5" s="685"/>
      <c r="BQ5" s="685"/>
      <c r="BR5" s="685"/>
      <c r="BS5" s="686">
        <v>48331</v>
      </c>
      <c r="BT5" s="686"/>
      <c r="BU5" s="686"/>
      <c r="BV5" s="686"/>
      <c r="BW5" s="686"/>
      <c r="BX5" s="686"/>
      <c r="BY5" s="686"/>
      <c r="BZ5" s="686"/>
      <c r="CA5" s="686"/>
      <c r="CB5" s="727"/>
      <c r="CD5" s="740" t="s">
        <v>228</v>
      </c>
      <c r="CE5" s="741"/>
      <c r="CF5" s="741"/>
      <c r="CG5" s="741"/>
      <c r="CH5" s="741"/>
      <c r="CI5" s="741"/>
      <c r="CJ5" s="741"/>
      <c r="CK5" s="741"/>
      <c r="CL5" s="741"/>
      <c r="CM5" s="741"/>
      <c r="CN5" s="741"/>
      <c r="CO5" s="741"/>
      <c r="CP5" s="741"/>
      <c r="CQ5" s="742"/>
      <c r="CR5" s="740" t="s">
        <v>234</v>
      </c>
      <c r="CS5" s="741"/>
      <c r="CT5" s="741"/>
      <c r="CU5" s="741"/>
      <c r="CV5" s="741"/>
      <c r="CW5" s="741"/>
      <c r="CX5" s="741"/>
      <c r="CY5" s="742"/>
      <c r="CZ5" s="740" t="s">
        <v>226</v>
      </c>
      <c r="DA5" s="741"/>
      <c r="DB5" s="741"/>
      <c r="DC5" s="742"/>
      <c r="DD5" s="740" t="s">
        <v>235</v>
      </c>
      <c r="DE5" s="741"/>
      <c r="DF5" s="741"/>
      <c r="DG5" s="741"/>
      <c r="DH5" s="741"/>
      <c r="DI5" s="741"/>
      <c r="DJ5" s="741"/>
      <c r="DK5" s="741"/>
      <c r="DL5" s="741"/>
      <c r="DM5" s="741"/>
      <c r="DN5" s="741"/>
      <c r="DO5" s="741"/>
      <c r="DP5" s="742"/>
      <c r="DQ5" s="740" t="s">
        <v>236</v>
      </c>
      <c r="DR5" s="741"/>
      <c r="DS5" s="741"/>
      <c r="DT5" s="741"/>
      <c r="DU5" s="741"/>
      <c r="DV5" s="741"/>
      <c r="DW5" s="741"/>
      <c r="DX5" s="741"/>
      <c r="DY5" s="741"/>
      <c r="DZ5" s="741"/>
      <c r="EA5" s="741"/>
      <c r="EB5" s="741"/>
      <c r="EC5" s="742"/>
    </row>
    <row r="6" spans="2:143" ht="11.25" customHeight="1" x14ac:dyDescent="0.15">
      <c r="B6" s="620" t="s">
        <v>237</v>
      </c>
      <c r="C6" s="621"/>
      <c r="D6" s="621"/>
      <c r="E6" s="621"/>
      <c r="F6" s="621"/>
      <c r="G6" s="621"/>
      <c r="H6" s="621"/>
      <c r="I6" s="621"/>
      <c r="J6" s="621"/>
      <c r="K6" s="621"/>
      <c r="L6" s="621"/>
      <c r="M6" s="621"/>
      <c r="N6" s="621"/>
      <c r="O6" s="621"/>
      <c r="P6" s="621"/>
      <c r="Q6" s="622"/>
      <c r="R6" s="623">
        <v>133000</v>
      </c>
      <c r="S6" s="626"/>
      <c r="T6" s="626"/>
      <c r="U6" s="626"/>
      <c r="V6" s="626"/>
      <c r="W6" s="626"/>
      <c r="X6" s="626"/>
      <c r="Y6" s="627"/>
      <c r="Z6" s="685">
        <v>0.4</v>
      </c>
      <c r="AA6" s="685"/>
      <c r="AB6" s="685"/>
      <c r="AC6" s="685"/>
      <c r="AD6" s="686">
        <v>133000</v>
      </c>
      <c r="AE6" s="686"/>
      <c r="AF6" s="686"/>
      <c r="AG6" s="686"/>
      <c r="AH6" s="686"/>
      <c r="AI6" s="686"/>
      <c r="AJ6" s="686"/>
      <c r="AK6" s="686"/>
      <c r="AL6" s="628">
        <v>1.1000000000000001</v>
      </c>
      <c r="AM6" s="629"/>
      <c r="AN6" s="629"/>
      <c r="AO6" s="687"/>
      <c r="AP6" s="620" t="s">
        <v>238</v>
      </c>
      <c r="AQ6" s="621"/>
      <c r="AR6" s="621"/>
      <c r="AS6" s="621"/>
      <c r="AT6" s="621"/>
      <c r="AU6" s="621"/>
      <c r="AV6" s="621"/>
      <c r="AW6" s="621"/>
      <c r="AX6" s="621"/>
      <c r="AY6" s="621"/>
      <c r="AZ6" s="621"/>
      <c r="BA6" s="621"/>
      <c r="BB6" s="621"/>
      <c r="BC6" s="621"/>
      <c r="BD6" s="621"/>
      <c r="BE6" s="621"/>
      <c r="BF6" s="622"/>
      <c r="BG6" s="623">
        <v>7353320</v>
      </c>
      <c r="BH6" s="626"/>
      <c r="BI6" s="626"/>
      <c r="BJ6" s="626"/>
      <c r="BK6" s="626"/>
      <c r="BL6" s="626"/>
      <c r="BM6" s="626"/>
      <c r="BN6" s="627"/>
      <c r="BO6" s="685">
        <v>91.9</v>
      </c>
      <c r="BP6" s="685"/>
      <c r="BQ6" s="685"/>
      <c r="BR6" s="685"/>
      <c r="BS6" s="686">
        <v>48331</v>
      </c>
      <c r="BT6" s="686"/>
      <c r="BU6" s="686"/>
      <c r="BV6" s="686"/>
      <c r="BW6" s="686"/>
      <c r="BX6" s="686"/>
      <c r="BY6" s="686"/>
      <c r="BZ6" s="686"/>
      <c r="CA6" s="686"/>
      <c r="CB6" s="727"/>
      <c r="CD6" s="694" t="s">
        <v>239</v>
      </c>
      <c r="CE6" s="695"/>
      <c r="CF6" s="695"/>
      <c r="CG6" s="695"/>
      <c r="CH6" s="695"/>
      <c r="CI6" s="695"/>
      <c r="CJ6" s="695"/>
      <c r="CK6" s="695"/>
      <c r="CL6" s="695"/>
      <c r="CM6" s="695"/>
      <c r="CN6" s="695"/>
      <c r="CO6" s="695"/>
      <c r="CP6" s="695"/>
      <c r="CQ6" s="696"/>
      <c r="CR6" s="623">
        <v>215309</v>
      </c>
      <c r="CS6" s="626"/>
      <c r="CT6" s="626"/>
      <c r="CU6" s="626"/>
      <c r="CV6" s="626"/>
      <c r="CW6" s="626"/>
      <c r="CX6" s="626"/>
      <c r="CY6" s="627"/>
      <c r="CZ6" s="736">
        <v>0.7</v>
      </c>
      <c r="DA6" s="705"/>
      <c r="DB6" s="705"/>
      <c r="DC6" s="739"/>
      <c r="DD6" s="631" t="s">
        <v>240</v>
      </c>
      <c r="DE6" s="626"/>
      <c r="DF6" s="626"/>
      <c r="DG6" s="626"/>
      <c r="DH6" s="626"/>
      <c r="DI6" s="626"/>
      <c r="DJ6" s="626"/>
      <c r="DK6" s="626"/>
      <c r="DL6" s="626"/>
      <c r="DM6" s="626"/>
      <c r="DN6" s="626"/>
      <c r="DO6" s="626"/>
      <c r="DP6" s="627"/>
      <c r="DQ6" s="631">
        <v>215309</v>
      </c>
      <c r="DR6" s="626"/>
      <c r="DS6" s="626"/>
      <c r="DT6" s="626"/>
      <c r="DU6" s="626"/>
      <c r="DV6" s="626"/>
      <c r="DW6" s="626"/>
      <c r="DX6" s="626"/>
      <c r="DY6" s="626"/>
      <c r="DZ6" s="626"/>
      <c r="EA6" s="626"/>
      <c r="EB6" s="626"/>
      <c r="EC6" s="666"/>
    </row>
    <row r="7" spans="2:143" ht="11.25" customHeight="1" x14ac:dyDescent="0.15">
      <c r="B7" s="620" t="s">
        <v>241</v>
      </c>
      <c r="C7" s="621"/>
      <c r="D7" s="621"/>
      <c r="E7" s="621"/>
      <c r="F7" s="621"/>
      <c r="G7" s="621"/>
      <c r="H7" s="621"/>
      <c r="I7" s="621"/>
      <c r="J7" s="621"/>
      <c r="K7" s="621"/>
      <c r="L7" s="621"/>
      <c r="M7" s="621"/>
      <c r="N7" s="621"/>
      <c r="O7" s="621"/>
      <c r="P7" s="621"/>
      <c r="Q7" s="622"/>
      <c r="R7" s="623">
        <v>8987</v>
      </c>
      <c r="S7" s="626"/>
      <c r="T7" s="626"/>
      <c r="U7" s="626"/>
      <c r="V7" s="626"/>
      <c r="W7" s="626"/>
      <c r="X7" s="626"/>
      <c r="Y7" s="627"/>
      <c r="Z7" s="685">
        <v>0</v>
      </c>
      <c r="AA7" s="685"/>
      <c r="AB7" s="685"/>
      <c r="AC7" s="685"/>
      <c r="AD7" s="686">
        <v>8987</v>
      </c>
      <c r="AE7" s="686"/>
      <c r="AF7" s="686"/>
      <c r="AG7" s="686"/>
      <c r="AH7" s="686"/>
      <c r="AI7" s="686"/>
      <c r="AJ7" s="686"/>
      <c r="AK7" s="686"/>
      <c r="AL7" s="628">
        <v>0.1</v>
      </c>
      <c r="AM7" s="629"/>
      <c r="AN7" s="629"/>
      <c r="AO7" s="687"/>
      <c r="AP7" s="620" t="s">
        <v>242</v>
      </c>
      <c r="AQ7" s="621"/>
      <c r="AR7" s="621"/>
      <c r="AS7" s="621"/>
      <c r="AT7" s="621"/>
      <c r="AU7" s="621"/>
      <c r="AV7" s="621"/>
      <c r="AW7" s="621"/>
      <c r="AX7" s="621"/>
      <c r="AY7" s="621"/>
      <c r="AZ7" s="621"/>
      <c r="BA7" s="621"/>
      <c r="BB7" s="621"/>
      <c r="BC7" s="621"/>
      <c r="BD7" s="621"/>
      <c r="BE7" s="621"/>
      <c r="BF7" s="622"/>
      <c r="BG7" s="623">
        <v>3574644</v>
      </c>
      <c r="BH7" s="626"/>
      <c r="BI7" s="626"/>
      <c r="BJ7" s="626"/>
      <c r="BK7" s="626"/>
      <c r="BL7" s="626"/>
      <c r="BM7" s="626"/>
      <c r="BN7" s="627"/>
      <c r="BO7" s="685">
        <v>44.7</v>
      </c>
      <c r="BP7" s="685"/>
      <c r="BQ7" s="685"/>
      <c r="BR7" s="685"/>
      <c r="BS7" s="686">
        <v>48331</v>
      </c>
      <c r="BT7" s="686"/>
      <c r="BU7" s="686"/>
      <c r="BV7" s="686"/>
      <c r="BW7" s="686"/>
      <c r="BX7" s="686"/>
      <c r="BY7" s="686"/>
      <c r="BZ7" s="686"/>
      <c r="CA7" s="686"/>
      <c r="CB7" s="727"/>
      <c r="CD7" s="667" t="s">
        <v>243</v>
      </c>
      <c r="CE7" s="664"/>
      <c r="CF7" s="664"/>
      <c r="CG7" s="664"/>
      <c r="CH7" s="664"/>
      <c r="CI7" s="664"/>
      <c r="CJ7" s="664"/>
      <c r="CK7" s="664"/>
      <c r="CL7" s="664"/>
      <c r="CM7" s="664"/>
      <c r="CN7" s="664"/>
      <c r="CO7" s="664"/>
      <c r="CP7" s="664"/>
      <c r="CQ7" s="665"/>
      <c r="CR7" s="623">
        <v>6579148</v>
      </c>
      <c r="CS7" s="626"/>
      <c r="CT7" s="626"/>
      <c r="CU7" s="626"/>
      <c r="CV7" s="626"/>
      <c r="CW7" s="626"/>
      <c r="CX7" s="626"/>
      <c r="CY7" s="627"/>
      <c r="CZ7" s="685">
        <v>22</v>
      </c>
      <c r="DA7" s="685"/>
      <c r="DB7" s="685"/>
      <c r="DC7" s="685"/>
      <c r="DD7" s="631">
        <v>652556</v>
      </c>
      <c r="DE7" s="626"/>
      <c r="DF7" s="626"/>
      <c r="DG7" s="626"/>
      <c r="DH7" s="626"/>
      <c r="DI7" s="626"/>
      <c r="DJ7" s="626"/>
      <c r="DK7" s="626"/>
      <c r="DL7" s="626"/>
      <c r="DM7" s="626"/>
      <c r="DN7" s="626"/>
      <c r="DO7" s="626"/>
      <c r="DP7" s="627"/>
      <c r="DQ7" s="631">
        <v>2850875</v>
      </c>
      <c r="DR7" s="626"/>
      <c r="DS7" s="626"/>
      <c r="DT7" s="626"/>
      <c r="DU7" s="626"/>
      <c r="DV7" s="626"/>
      <c r="DW7" s="626"/>
      <c r="DX7" s="626"/>
      <c r="DY7" s="626"/>
      <c r="DZ7" s="626"/>
      <c r="EA7" s="626"/>
      <c r="EB7" s="626"/>
      <c r="EC7" s="666"/>
    </row>
    <row r="8" spans="2:143" ht="11.25" customHeight="1" x14ac:dyDescent="0.15">
      <c r="B8" s="620" t="s">
        <v>244</v>
      </c>
      <c r="C8" s="621"/>
      <c r="D8" s="621"/>
      <c r="E8" s="621"/>
      <c r="F8" s="621"/>
      <c r="G8" s="621"/>
      <c r="H8" s="621"/>
      <c r="I8" s="621"/>
      <c r="J8" s="621"/>
      <c r="K8" s="621"/>
      <c r="L8" s="621"/>
      <c r="M8" s="621"/>
      <c r="N8" s="621"/>
      <c r="O8" s="621"/>
      <c r="P8" s="621"/>
      <c r="Q8" s="622"/>
      <c r="R8" s="623">
        <v>18826</v>
      </c>
      <c r="S8" s="626"/>
      <c r="T8" s="626"/>
      <c r="U8" s="626"/>
      <c r="V8" s="626"/>
      <c r="W8" s="626"/>
      <c r="X8" s="626"/>
      <c r="Y8" s="627"/>
      <c r="Z8" s="685">
        <v>0.1</v>
      </c>
      <c r="AA8" s="685"/>
      <c r="AB8" s="685"/>
      <c r="AC8" s="685"/>
      <c r="AD8" s="686">
        <v>18826</v>
      </c>
      <c r="AE8" s="686"/>
      <c r="AF8" s="686"/>
      <c r="AG8" s="686"/>
      <c r="AH8" s="686"/>
      <c r="AI8" s="686"/>
      <c r="AJ8" s="686"/>
      <c r="AK8" s="686"/>
      <c r="AL8" s="628">
        <v>0.2</v>
      </c>
      <c r="AM8" s="629"/>
      <c r="AN8" s="629"/>
      <c r="AO8" s="687"/>
      <c r="AP8" s="620" t="s">
        <v>245</v>
      </c>
      <c r="AQ8" s="621"/>
      <c r="AR8" s="621"/>
      <c r="AS8" s="621"/>
      <c r="AT8" s="621"/>
      <c r="AU8" s="621"/>
      <c r="AV8" s="621"/>
      <c r="AW8" s="621"/>
      <c r="AX8" s="621"/>
      <c r="AY8" s="621"/>
      <c r="AZ8" s="621"/>
      <c r="BA8" s="621"/>
      <c r="BB8" s="621"/>
      <c r="BC8" s="621"/>
      <c r="BD8" s="621"/>
      <c r="BE8" s="621"/>
      <c r="BF8" s="622"/>
      <c r="BG8" s="623">
        <v>107336</v>
      </c>
      <c r="BH8" s="626"/>
      <c r="BI8" s="626"/>
      <c r="BJ8" s="626"/>
      <c r="BK8" s="626"/>
      <c r="BL8" s="626"/>
      <c r="BM8" s="626"/>
      <c r="BN8" s="627"/>
      <c r="BO8" s="685">
        <v>1.3</v>
      </c>
      <c r="BP8" s="685"/>
      <c r="BQ8" s="685"/>
      <c r="BR8" s="685"/>
      <c r="BS8" s="631" t="s">
        <v>240</v>
      </c>
      <c r="BT8" s="626"/>
      <c r="BU8" s="626"/>
      <c r="BV8" s="626"/>
      <c r="BW8" s="626"/>
      <c r="BX8" s="626"/>
      <c r="BY8" s="626"/>
      <c r="BZ8" s="626"/>
      <c r="CA8" s="626"/>
      <c r="CB8" s="666"/>
      <c r="CD8" s="667" t="s">
        <v>246</v>
      </c>
      <c r="CE8" s="664"/>
      <c r="CF8" s="664"/>
      <c r="CG8" s="664"/>
      <c r="CH8" s="664"/>
      <c r="CI8" s="664"/>
      <c r="CJ8" s="664"/>
      <c r="CK8" s="664"/>
      <c r="CL8" s="664"/>
      <c r="CM8" s="664"/>
      <c r="CN8" s="664"/>
      <c r="CO8" s="664"/>
      <c r="CP8" s="664"/>
      <c r="CQ8" s="665"/>
      <c r="CR8" s="623">
        <v>8940115</v>
      </c>
      <c r="CS8" s="626"/>
      <c r="CT8" s="626"/>
      <c r="CU8" s="626"/>
      <c r="CV8" s="626"/>
      <c r="CW8" s="626"/>
      <c r="CX8" s="626"/>
      <c r="CY8" s="627"/>
      <c r="CZ8" s="685">
        <v>29.9</v>
      </c>
      <c r="DA8" s="685"/>
      <c r="DB8" s="685"/>
      <c r="DC8" s="685"/>
      <c r="DD8" s="631">
        <v>179805</v>
      </c>
      <c r="DE8" s="626"/>
      <c r="DF8" s="626"/>
      <c r="DG8" s="626"/>
      <c r="DH8" s="626"/>
      <c r="DI8" s="626"/>
      <c r="DJ8" s="626"/>
      <c r="DK8" s="626"/>
      <c r="DL8" s="626"/>
      <c r="DM8" s="626"/>
      <c r="DN8" s="626"/>
      <c r="DO8" s="626"/>
      <c r="DP8" s="627"/>
      <c r="DQ8" s="631">
        <v>4281587</v>
      </c>
      <c r="DR8" s="626"/>
      <c r="DS8" s="626"/>
      <c r="DT8" s="626"/>
      <c r="DU8" s="626"/>
      <c r="DV8" s="626"/>
      <c r="DW8" s="626"/>
      <c r="DX8" s="626"/>
      <c r="DY8" s="626"/>
      <c r="DZ8" s="626"/>
      <c r="EA8" s="626"/>
      <c r="EB8" s="626"/>
      <c r="EC8" s="666"/>
    </row>
    <row r="9" spans="2:143" ht="11.25" customHeight="1" x14ac:dyDescent="0.15">
      <c r="B9" s="620" t="s">
        <v>247</v>
      </c>
      <c r="C9" s="621"/>
      <c r="D9" s="621"/>
      <c r="E9" s="621"/>
      <c r="F9" s="621"/>
      <c r="G9" s="621"/>
      <c r="H9" s="621"/>
      <c r="I9" s="621"/>
      <c r="J9" s="621"/>
      <c r="K9" s="621"/>
      <c r="L9" s="621"/>
      <c r="M9" s="621"/>
      <c r="N9" s="621"/>
      <c r="O9" s="621"/>
      <c r="P9" s="621"/>
      <c r="Q9" s="622"/>
      <c r="R9" s="623">
        <v>16143</v>
      </c>
      <c r="S9" s="626"/>
      <c r="T9" s="626"/>
      <c r="U9" s="626"/>
      <c r="V9" s="626"/>
      <c r="W9" s="626"/>
      <c r="X9" s="626"/>
      <c r="Y9" s="627"/>
      <c r="Z9" s="685">
        <v>0</v>
      </c>
      <c r="AA9" s="685"/>
      <c r="AB9" s="685"/>
      <c r="AC9" s="685"/>
      <c r="AD9" s="686">
        <v>16143</v>
      </c>
      <c r="AE9" s="686"/>
      <c r="AF9" s="686"/>
      <c r="AG9" s="686"/>
      <c r="AH9" s="686"/>
      <c r="AI9" s="686"/>
      <c r="AJ9" s="686"/>
      <c r="AK9" s="686"/>
      <c r="AL9" s="628">
        <v>0.1</v>
      </c>
      <c r="AM9" s="629"/>
      <c r="AN9" s="629"/>
      <c r="AO9" s="687"/>
      <c r="AP9" s="620" t="s">
        <v>248</v>
      </c>
      <c r="AQ9" s="621"/>
      <c r="AR9" s="621"/>
      <c r="AS9" s="621"/>
      <c r="AT9" s="621"/>
      <c r="AU9" s="621"/>
      <c r="AV9" s="621"/>
      <c r="AW9" s="621"/>
      <c r="AX9" s="621"/>
      <c r="AY9" s="621"/>
      <c r="AZ9" s="621"/>
      <c r="BA9" s="621"/>
      <c r="BB9" s="621"/>
      <c r="BC9" s="621"/>
      <c r="BD9" s="621"/>
      <c r="BE9" s="621"/>
      <c r="BF9" s="622"/>
      <c r="BG9" s="623">
        <v>3055817</v>
      </c>
      <c r="BH9" s="626"/>
      <c r="BI9" s="626"/>
      <c r="BJ9" s="626"/>
      <c r="BK9" s="626"/>
      <c r="BL9" s="626"/>
      <c r="BM9" s="626"/>
      <c r="BN9" s="627"/>
      <c r="BO9" s="685">
        <v>38.200000000000003</v>
      </c>
      <c r="BP9" s="685"/>
      <c r="BQ9" s="685"/>
      <c r="BR9" s="685"/>
      <c r="BS9" s="631" t="s">
        <v>131</v>
      </c>
      <c r="BT9" s="626"/>
      <c r="BU9" s="626"/>
      <c r="BV9" s="626"/>
      <c r="BW9" s="626"/>
      <c r="BX9" s="626"/>
      <c r="BY9" s="626"/>
      <c r="BZ9" s="626"/>
      <c r="CA9" s="626"/>
      <c r="CB9" s="666"/>
      <c r="CD9" s="667" t="s">
        <v>249</v>
      </c>
      <c r="CE9" s="664"/>
      <c r="CF9" s="664"/>
      <c r="CG9" s="664"/>
      <c r="CH9" s="664"/>
      <c r="CI9" s="664"/>
      <c r="CJ9" s="664"/>
      <c r="CK9" s="664"/>
      <c r="CL9" s="664"/>
      <c r="CM9" s="664"/>
      <c r="CN9" s="664"/>
      <c r="CO9" s="664"/>
      <c r="CP9" s="664"/>
      <c r="CQ9" s="665"/>
      <c r="CR9" s="623">
        <v>1182808</v>
      </c>
      <c r="CS9" s="626"/>
      <c r="CT9" s="626"/>
      <c r="CU9" s="626"/>
      <c r="CV9" s="626"/>
      <c r="CW9" s="626"/>
      <c r="CX9" s="626"/>
      <c r="CY9" s="627"/>
      <c r="CZ9" s="685">
        <v>4</v>
      </c>
      <c r="DA9" s="685"/>
      <c r="DB9" s="685"/>
      <c r="DC9" s="685"/>
      <c r="DD9" s="631" t="s">
        <v>240</v>
      </c>
      <c r="DE9" s="626"/>
      <c r="DF9" s="626"/>
      <c r="DG9" s="626"/>
      <c r="DH9" s="626"/>
      <c r="DI9" s="626"/>
      <c r="DJ9" s="626"/>
      <c r="DK9" s="626"/>
      <c r="DL9" s="626"/>
      <c r="DM9" s="626"/>
      <c r="DN9" s="626"/>
      <c r="DO9" s="626"/>
      <c r="DP9" s="627"/>
      <c r="DQ9" s="631">
        <v>1066659</v>
      </c>
      <c r="DR9" s="626"/>
      <c r="DS9" s="626"/>
      <c r="DT9" s="626"/>
      <c r="DU9" s="626"/>
      <c r="DV9" s="626"/>
      <c r="DW9" s="626"/>
      <c r="DX9" s="626"/>
      <c r="DY9" s="626"/>
      <c r="DZ9" s="626"/>
      <c r="EA9" s="626"/>
      <c r="EB9" s="626"/>
      <c r="EC9" s="666"/>
    </row>
    <row r="10" spans="2:143" ht="11.25" customHeight="1" x14ac:dyDescent="0.15">
      <c r="B10" s="620" t="s">
        <v>250</v>
      </c>
      <c r="C10" s="621"/>
      <c r="D10" s="621"/>
      <c r="E10" s="621"/>
      <c r="F10" s="621"/>
      <c r="G10" s="621"/>
      <c r="H10" s="621"/>
      <c r="I10" s="621"/>
      <c r="J10" s="621"/>
      <c r="K10" s="621"/>
      <c r="L10" s="621"/>
      <c r="M10" s="621"/>
      <c r="N10" s="621"/>
      <c r="O10" s="621"/>
      <c r="P10" s="621"/>
      <c r="Q10" s="622"/>
      <c r="R10" s="623" t="s">
        <v>240</v>
      </c>
      <c r="S10" s="626"/>
      <c r="T10" s="626"/>
      <c r="U10" s="626"/>
      <c r="V10" s="626"/>
      <c r="W10" s="626"/>
      <c r="X10" s="626"/>
      <c r="Y10" s="627"/>
      <c r="Z10" s="685" t="s">
        <v>240</v>
      </c>
      <c r="AA10" s="685"/>
      <c r="AB10" s="685"/>
      <c r="AC10" s="685"/>
      <c r="AD10" s="686" t="s">
        <v>240</v>
      </c>
      <c r="AE10" s="686"/>
      <c r="AF10" s="686"/>
      <c r="AG10" s="686"/>
      <c r="AH10" s="686"/>
      <c r="AI10" s="686"/>
      <c r="AJ10" s="686"/>
      <c r="AK10" s="686"/>
      <c r="AL10" s="628" t="s">
        <v>240</v>
      </c>
      <c r="AM10" s="629"/>
      <c r="AN10" s="629"/>
      <c r="AO10" s="687"/>
      <c r="AP10" s="620" t="s">
        <v>251</v>
      </c>
      <c r="AQ10" s="621"/>
      <c r="AR10" s="621"/>
      <c r="AS10" s="621"/>
      <c r="AT10" s="621"/>
      <c r="AU10" s="621"/>
      <c r="AV10" s="621"/>
      <c r="AW10" s="621"/>
      <c r="AX10" s="621"/>
      <c r="AY10" s="621"/>
      <c r="AZ10" s="621"/>
      <c r="BA10" s="621"/>
      <c r="BB10" s="621"/>
      <c r="BC10" s="621"/>
      <c r="BD10" s="621"/>
      <c r="BE10" s="621"/>
      <c r="BF10" s="622"/>
      <c r="BG10" s="623">
        <v>167646</v>
      </c>
      <c r="BH10" s="626"/>
      <c r="BI10" s="626"/>
      <c r="BJ10" s="626"/>
      <c r="BK10" s="626"/>
      <c r="BL10" s="626"/>
      <c r="BM10" s="626"/>
      <c r="BN10" s="627"/>
      <c r="BO10" s="685">
        <v>2.1</v>
      </c>
      <c r="BP10" s="685"/>
      <c r="BQ10" s="685"/>
      <c r="BR10" s="685"/>
      <c r="BS10" s="631" t="s">
        <v>240</v>
      </c>
      <c r="BT10" s="626"/>
      <c r="BU10" s="626"/>
      <c r="BV10" s="626"/>
      <c r="BW10" s="626"/>
      <c r="BX10" s="626"/>
      <c r="BY10" s="626"/>
      <c r="BZ10" s="626"/>
      <c r="CA10" s="626"/>
      <c r="CB10" s="666"/>
      <c r="CD10" s="667" t="s">
        <v>252</v>
      </c>
      <c r="CE10" s="664"/>
      <c r="CF10" s="664"/>
      <c r="CG10" s="664"/>
      <c r="CH10" s="664"/>
      <c r="CI10" s="664"/>
      <c r="CJ10" s="664"/>
      <c r="CK10" s="664"/>
      <c r="CL10" s="664"/>
      <c r="CM10" s="664"/>
      <c r="CN10" s="664"/>
      <c r="CO10" s="664"/>
      <c r="CP10" s="664"/>
      <c r="CQ10" s="665"/>
      <c r="CR10" s="623">
        <v>68742</v>
      </c>
      <c r="CS10" s="626"/>
      <c r="CT10" s="626"/>
      <c r="CU10" s="626"/>
      <c r="CV10" s="626"/>
      <c r="CW10" s="626"/>
      <c r="CX10" s="626"/>
      <c r="CY10" s="627"/>
      <c r="CZ10" s="685">
        <v>0.2</v>
      </c>
      <c r="DA10" s="685"/>
      <c r="DB10" s="685"/>
      <c r="DC10" s="685"/>
      <c r="DD10" s="631" t="s">
        <v>240</v>
      </c>
      <c r="DE10" s="626"/>
      <c r="DF10" s="626"/>
      <c r="DG10" s="626"/>
      <c r="DH10" s="626"/>
      <c r="DI10" s="626"/>
      <c r="DJ10" s="626"/>
      <c r="DK10" s="626"/>
      <c r="DL10" s="626"/>
      <c r="DM10" s="626"/>
      <c r="DN10" s="626"/>
      <c r="DO10" s="626"/>
      <c r="DP10" s="627"/>
      <c r="DQ10" s="631">
        <v>15102</v>
      </c>
      <c r="DR10" s="626"/>
      <c r="DS10" s="626"/>
      <c r="DT10" s="626"/>
      <c r="DU10" s="626"/>
      <c r="DV10" s="626"/>
      <c r="DW10" s="626"/>
      <c r="DX10" s="626"/>
      <c r="DY10" s="626"/>
      <c r="DZ10" s="626"/>
      <c r="EA10" s="626"/>
      <c r="EB10" s="626"/>
      <c r="EC10" s="666"/>
    </row>
    <row r="11" spans="2:143" ht="11.25" customHeight="1" x14ac:dyDescent="0.15">
      <c r="B11" s="620" t="s">
        <v>253</v>
      </c>
      <c r="C11" s="621"/>
      <c r="D11" s="621"/>
      <c r="E11" s="621"/>
      <c r="F11" s="621"/>
      <c r="G11" s="621"/>
      <c r="H11" s="621"/>
      <c r="I11" s="621"/>
      <c r="J11" s="621"/>
      <c r="K11" s="621"/>
      <c r="L11" s="621"/>
      <c r="M11" s="621"/>
      <c r="N11" s="621"/>
      <c r="O11" s="621"/>
      <c r="P11" s="621"/>
      <c r="Q11" s="622"/>
      <c r="R11" s="623" t="s">
        <v>131</v>
      </c>
      <c r="S11" s="626"/>
      <c r="T11" s="626"/>
      <c r="U11" s="626"/>
      <c r="V11" s="626"/>
      <c r="W11" s="626"/>
      <c r="X11" s="626"/>
      <c r="Y11" s="627"/>
      <c r="Z11" s="685" t="s">
        <v>131</v>
      </c>
      <c r="AA11" s="685"/>
      <c r="AB11" s="685"/>
      <c r="AC11" s="685"/>
      <c r="AD11" s="686" t="s">
        <v>131</v>
      </c>
      <c r="AE11" s="686"/>
      <c r="AF11" s="686"/>
      <c r="AG11" s="686"/>
      <c r="AH11" s="686"/>
      <c r="AI11" s="686"/>
      <c r="AJ11" s="686"/>
      <c r="AK11" s="686"/>
      <c r="AL11" s="628" t="s">
        <v>131</v>
      </c>
      <c r="AM11" s="629"/>
      <c r="AN11" s="629"/>
      <c r="AO11" s="687"/>
      <c r="AP11" s="620" t="s">
        <v>254</v>
      </c>
      <c r="AQ11" s="621"/>
      <c r="AR11" s="621"/>
      <c r="AS11" s="621"/>
      <c r="AT11" s="621"/>
      <c r="AU11" s="621"/>
      <c r="AV11" s="621"/>
      <c r="AW11" s="621"/>
      <c r="AX11" s="621"/>
      <c r="AY11" s="621"/>
      <c r="AZ11" s="621"/>
      <c r="BA11" s="621"/>
      <c r="BB11" s="621"/>
      <c r="BC11" s="621"/>
      <c r="BD11" s="621"/>
      <c r="BE11" s="621"/>
      <c r="BF11" s="622"/>
      <c r="BG11" s="623">
        <v>243845</v>
      </c>
      <c r="BH11" s="626"/>
      <c r="BI11" s="626"/>
      <c r="BJ11" s="626"/>
      <c r="BK11" s="626"/>
      <c r="BL11" s="626"/>
      <c r="BM11" s="626"/>
      <c r="BN11" s="627"/>
      <c r="BO11" s="685">
        <v>3</v>
      </c>
      <c r="BP11" s="685"/>
      <c r="BQ11" s="685"/>
      <c r="BR11" s="685"/>
      <c r="BS11" s="631">
        <v>48331</v>
      </c>
      <c r="BT11" s="626"/>
      <c r="BU11" s="626"/>
      <c r="BV11" s="626"/>
      <c r="BW11" s="626"/>
      <c r="BX11" s="626"/>
      <c r="BY11" s="626"/>
      <c r="BZ11" s="626"/>
      <c r="CA11" s="626"/>
      <c r="CB11" s="666"/>
      <c r="CD11" s="667" t="s">
        <v>255</v>
      </c>
      <c r="CE11" s="664"/>
      <c r="CF11" s="664"/>
      <c r="CG11" s="664"/>
      <c r="CH11" s="664"/>
      <c r="CI11" s="664"/>
      <c r="CJ11" s="664"/>
      <c r="CK11" s="664"/>
      <c r="CL11" s="664"/>
      <c r="CM11" s="664"/>
      <c r="CN11" s="664"/>
      <c r="CO11" s="664"/>
      <c r="CP11" s="664"/>
      <c r="CQ11" s="665"/>
      <c r="CR11" s="623">
        <v>435547</v>
      </c>
      <c r="CS11" s="626"/>
      <c r="CT11" s="626"/>
      <c r="CU11" s="626"/>
      <c r="CV11" s="626"/>
      <c r="CW11" s="626"/>
      <c r="CX11" s="626"/>
      <c r="CY11" s="627"/>
      <c r="CZ11" s="685">
        <v>1.5</v>
      </c>
      <c r="DA11" s="685"/>
      <c r="DB11" s="685"/>
      <c r="DC11" s="685"/>
      <c r="DD11" s="631">
        <v>235</v>
      </c>
      <c r="DE11" s="626"/>
      <c r="DF11" s="626"/>
      <c r="DG11" s="626"/>
      <c r="DH11" s="626"/>
      <c r="DI11" s="626"/>
      <c r="DJ11" s="626"/>
      <c r="DK11" s="626"/>
      <c r="DL11" s="626"/>
      <c r="DM11" s="626"/>
      <c r="DN11" s="626"/>
      <c r="DO11" s="626"/>
      <c r="DP11" s="627"/>
      <c r="DQ11" s="631">
        <v>415559</v>
      </c>
      <c r="DR11" s="626"/>
      <c r="DS11" s="626"/>
      <c r="DT11" s="626"/>
      <c r="DU11" s="626"/>
      <c r="DV11" s="626"/>
      <c r="DW11" s="626"/>
      <c r="DX11" s="626"/>
      <c r="DY11" s="626"/>
      <c r="DZ11" s="626"/>
      <c r="EA11" s="626"/>
      <c r="EB11" s="626"/>
      <c r="EC11" s="666"/>
    </row>
    <row r="12" spans="2:143" ht="11.25" customHeight="1" x14ac:dyDescent="0.15">
      <c r="B12" s="620" t="s">
        <v>256</v>
      </c>
      <c r="C12" s="621"/>
      <c r="D12" s="621"/>
      <c r="E12" s="621"/>
      <c r="F12" s="621"/>
      <c r="G12" s="621"/>
      <c r="H12" s="621"/>
      <c r="I12" s="621"/>
      <c r="J12" s="621"/>
      <c r="K12" s="621"/>
      <c r="L12" s="621"/>
      <c r="M12" s="621"/>
      <c r="N12" s="621"/>
      <c r="O12" s="621"/>
      <c r="P12" s="621"/>
      <c r="Q12" s="622"/>
      <c r="R12" s="623">
        <v>1100803</v>
      </c>
      <c r="S12" s="626"/>
      <c r="T12" s="626"/>
      <c r="U12" s="626"/>
      <c r="V12" s="626"/>
      <c r="W12" s="626"/>
      <c r="X12" s="626"/>
      <c r="Y12" s="627"/>
      <c r="Z12" s="685">
        <v>3.3</v>
      </c>
      <c r="AA12" s="685"/>
      <c r="AB12" s="685"/>
      <c r="AC12" s="685"/>
      <c r="AD12" s="686">
        <v>1100803</v>
      </c>
      <c r="AE12" s="686"/>
      <c r="AF12" s="686"/>
      <c r="AG12" s="686"/>
      <c r="AH12" s="686"/>
      <c r="AI12" s="686"/>
      <c r="AJ12" s="686"/>
      <c r="AK12" s="686"/>
      <c r="AL12" s="628">
        <v>9.4</v>
      </c>
      <c r="AM12" s="629"/>
      <c r="AN12" s="629"/>
      <c r="AO12" s="687"/>
      <c r="AP12" s="620" t="s">
        <v>257</v>
      </c>
      <c r="AQ12" s="621"/>
      <c r="AR12" s="621"/>
      <c r="AS12" s="621"/>
      <c r="AT12" s="621"/>
      <c r="AU12" s="621"/>
      <c r="AV12" s="621"/>
      <c r="AW12" s="621"/>
      <c r="AX12" s="621"/>
      <c r="AY12" s="621"/>
      <c r="AZ12" s="621"/>
      <c r="BA12" s="621"/>
      <c r="BB12" s="621"/>
      <c r="BC12" s="621"/>
      <c r="BD12" s="621"/>
      <c r="BE12" s="621"/>
      <c r="BF12" s="622"/>
      <c r="BG12" s="623">
        <v>3160093</v>
      </c>
      <c r="BH12" s="626"/>
      <c r="BI12" s="626"/>
      <c r="BJ12" s="626"/>
      <c r="BK12" s="626"/>
      <c r="BL12" s="626"/>
      <c r="BM12" s="626"/>
      <c r="BN12" s="627"/>
      <c r="BO12" s="685">
        <v>39.5</v>
      </c>
      <c r="BP12" s="685"/>
      <c r="BQ12" s="685"/>
      <c r="BR12" s="685"/>
      <c r="BS12" s="631" t="s">
        <v>131</v>
      </c>
      <c r="BT12" s="626"/>
      <c r="BU12" s="626"/>
      <c r="BV12" s="626"/>
      <c r="BW12" s="626"/>
      <c r="BX12" s="626"/>
      <c r="BY12" s="626"/>
      <c r="BZ12" s="626"/>
      <c r="CA12" s="626"/>
      <c r="CB12" s="666"/>
      <c r="CD12" s="667" t="s">
        <v>258</v>
      </c>
      <c r="CE12" s="664"/>
      <c r="CF12" s="664"/>
      <c r="CG12" s="664"/>
      <c r="CH12" s="664"/>
      <c r="CI12" s="664"/>
      <c r="CJ12" s="664"/>
      <c r="CK12" s="664"/>
      <c r="CL12" s="664"/>
      <c r="CM12" s="664"/>
      <c r="CN12" s="664"/>
      <c r="CO12" s="664"/>
      <c r="CP12" s="664"/>
      <c r="CQ12" s="665"/>
      <c r="CR12" s="623">
        <v>1473362</v>
      </c>
      <c r="CS12" s="626"/>
      <c r="CT12" s="626"/>
      <c r="CU12" s="626"/>
      <c r="CV12" s="626"/>
      <c r="CW12" s="626"/>
      <c r="CX12" s="626"/>
      <c r="CY12" s="627"/>
      <c r="CZ12" s="685">
        <v>4.9000000000000004</v>
      </c>
      <c r="DA12" s="685"/>
      <c r="DB12" s="685"/>
      <c r="DC12" s="685"/>
      <c r="DD12" s="631" t="s">
        <v>131</v>
      </c>
      <c r="DE12" s="626"/>
      <c r="DF12" s="626"/>
      <c r="DG12" s="626"/>
      <c r="DH12" s="626"/>
      <c r="DI12" s="626"/>
      <c r="DJ12" s="626"/>
      <c r="DK12" s="626"/>
      <c r="DL12" s="626"/>
      <c r="DM12" s="626"/>
      <c r="DN12" s="626"/>
      <c r="DO12" s="626"/>
      <c r="DP12" s="627"/>
      <c r="DQ12" s="631">
        <v>263045</v>
      </c>
      <c r="DR12" s="626"/>
      <c r="DS12" s="626"/>
      <c r="DT12" s="626"/>
      <c r="DU12" s="626"/>
      <c r="DV12" s="626"/>
      <c r="DW12" s="626"/>
      <c r="DX12" s="626"/>
      <c r="DY12" s="626"/>
      <c r="DZ12" s="626"/>
      <c r="EA12" s="626"/>
      <c r="EB12" s="626"/>
      <c r="EC12" s="666"/>
    </row>
    <row r="13" spans="2:143" ht="11.25" customHeight="1" x14ac:dyDescent="0.15">
      <c r="B13" s="620" t="s">
        <v>259</v>
      </c>
      <c r="C13" s="621"/>
      <c r="D13" s="621"/>
      <c r="E13" s="621"/>
      <c r="F13" s="621"/>
      <c r="G13" s="621"/>
      <c r="H13" s="621"/>
      <c r="I13" s="621"/>
      <c r="J13" s="621"/>
      <c r="K13" s="621"/>
      <c r="L13" s="621"/>
      <c r="M13" s="621"/>
      <c r="N13" s="621"/>
      <c r="O13" s="621"/>
      <c r="P13" s="621"/>
      <c r="Q13" s="622"/>
      <c r="R13" s="623" t="s">
        <v>131</v>
      </c>
      <c r="S13" s="626"/>
      <c r="T13" s="626"/>
      <c r="U13" s="626"/>
      <c r="V13" s="626"/>
      <c r="W13" s="626"/>
      <c r="X13" s="626"/>
      <c r="Y13" s="627"/>
      <c r="Z13" s="685" t="s">
        <v>131</v>
      </c>
      <c r="AA13" s="685"/>
      <c r="AB13" s="685"/>
      <c r="AC13" s="685"/>
      <c r="AD13" s="686" t="s">
        <v>131</v>
      </c>
      <c r="AE13" s="686"/>
      <c r="AF13" s="686"/>
      <c r="AG13" s="686"/>
      <c r="AH13" s="686"/>
      <c r="AI13" s="686"/>
      <c r="AJ13" s="686"/>
      <c r="AK13" s="686"/>
      <c r="AL13" s="628" t="s">
        <v>131</v>
      </c>
      <c r="AM13" s="629"/>
      <c r="AN13" s="629"/>
      <c r="AO13" s="687"/>
      <c r="AP13" s="620" t="s">
        <v>260</v>
      </c>
      <c r="AQ13" s="621"/>
      <c r="AR13" s="621"/>
      <c r="AS13" s="621"/>
      <c r="AT13" s="621"/>
      <c r="AU13" s="621"/>
      <c r="AV13" s="621"/>
      <c r="AW13" s="621"/>
      <c r="AX13" s="621"/>
      <c r="AY13" s="621"/>
      <c r="AZ13" s="621"/>
      <c r="BA13" s="621"/>
      <c r="BB13" s="621"/>
      <c r="BC13" s="621"/>
      <c r="BD13" s="621"/>
      <c r="BE13" s="621"/>
      <c r="BF13" s="622"/>
      <c r="BG13" s="623">
        <v>3128071</v>
      </c>
      <c r="BH13" s="626"/>
      <c r="BI13" s="626"/>
      <c r="BJ13" s="626"/>
      <c r="BK13" s="626"/>
      <c r="BL13" s="626"/>
      <c r="BM13" s="626"/>
      <c r="BN13" s="627"/>
      <c r="BO13" s="685">
        <v>39.1</v>
      </c>
      <c r="BP13" s="685"/>
      <c r="BQ13" s="685"/>
      <c r="BR13" s="685"/>
      <c r="BS13" s="631" t="s">
        <v>131</v>
      </c>
      <c r="BT13" s="626"/>
      <c r="BU13" s="626"/>
      <c r="BV13" s="626"/>
      <c r="BW13" s="626"/>
      <c r="BX13" s="626"/>
      <c r="BY13" s="626"/>
      <c r="BZ13" s="626"/>
      <c r="CA13" s="626"/>
      <c r="CB13" s="666"/>
      <c r="CD13" s="667" t="s">
        <v>261</v>
      </c>
      <c r="CE13" s="664"/>
      <c r="CF13" s="664"/>
      <c r="CG13" s="664"/>
      <c r="CH13" s="664"/>
      <c r="CI13" s="664"/>
      <c r="CJ13" s="664"/>
      <c r="CK13" s="664"/>
      <c r="CL13" s="664"/>
      <c r="CM13" s="664"/>
      <c r="CN13" s="664"/>
      <c r="CO13" s="664"/>
      <c r="CP13" s="664"/>
      <c r="CQ13" s="665"/>
      <c r="CR13" s="623">
        <v>5494457</v>
      </c>
      <c r="CS13" s="626"/>
      <c r="CT13" s="626"/>
      <c r="CU13" s="626"/>
      <c r="CV13" s="626"/>
      <c r="CW13" s="626"/>
      <c r="CX13" s="626"/>
      <c r="CY13" s="627"/>
      <c r="CZ13" s="685">
        <v>18.399999999999999</v>
      </c>
      <c r="DA13" s="685"/>
      <c r="DB13" s="685"/>
      <c r="DC13" s="685"/>
      <c r="DD13" s="631">
        <v>2500642</v>
      </c>
      <c r="DE13" s="626"/>
      <c r="DF13" s="626"/>
      <c r="DG13" s="626"/>
      <c r="DH13" s="626"/>
      <c r="DI13" s="626"/>
      <c r="DJ13" s="626"/>
      <c r="DK13" s="626"/>
      <c r="DL13" s="626"/>
      <c r="DM13" s="626"/>
      <c r="DN13" s="626"/>
      <c r="DO13" s="626"/>
      <c r="DP13" s="627"/>
      <c r="DQ13" s="631">
        <v>3118304</v>
      </c>
      <c r="DR13" s="626"/>
      <c r="DS13" s="626"/>
      <c r="DT13" s="626"/>
      <c r="DU13" s="626"/>
      <c r="DV13" s="626"/>
      <c r="DW13" s="626"/>
      <c r="DX13" s="626"/>
      <c r="DY13" s="626"/>
      <c r="DZ13" s="626"/>
      <c r="EA13" s="626"/>
      <c r="EB13" s="626"/>
      <c r="EC13" s="666"/>
    </row>
    <row r="14" spans="2:143" ht="11.25" customHeight="1" x14ac:dyDescent="0.15">
      <c r="B14" s="620" t="s">
        <v>262</v>
      </c>
      <c r="C14" s="621"/>
      <c r="D14" s="621"/>
      <c r="E14" s="621"/>
      <c r="F14" s="621"/>
      <c r="G14" s="621"/>
      <c r="H14" s="621"/>
      <c r="I14" s="621"/>
      <c r="J14" s="621"/>
      <c r="K14" s="621"/>
      <c r="L14" s="621"/>
      <c r="M14" s="621"/>
      <c r="N14" s="621"/>
      <c r="O14" s="621"/>
      <c r="P14" s="621"/>
      <c r="Q14" s="622"/>
      <c r="R14" s="623" t="s">
        <v>131</v>
      </c>
      <c r="S14" s="626"/>
      <c r="T14" s="626"/>
      <c r="U14" s="626"/>
      <c r="V14" s="626"/>
      <c r="W14" s="626"/>
      <c r="X14" s="626"/>
      <c r="Y14" s="627"/>
      <c r="Z14" s="685" t="s">
        <v>240</v>
      </c>
      <c r="AA14" s="685"/>
      <c r="AB14" s="685"/>
      <c r="AC14" s="685"/>
      <c r="AD14" s="686" t="s">
        <v>131</v>
      </c>
      <c r="AE14" s="686"/>
      <c r="AF14" s="686"/>
      <c r="AG14" s="686"/>
      <c r="AH14" s="686"/>
      <c r="AI14" s="686"/>
      <c r="AJ14" s="686"/>
      <c r="AK14" s="686"/>
      <c r="AL14" s="628" t="s">
        <v>131</v>
      </c>
      <c r="AM14" s="629"/>
      <c r="AN14" s="629"/>
      <c r="AO14" s="687"/>
      <c r="AP14" s="620" t="s">
        <v>263</v>
      </c>
      <c r="AQ14" s="621"/>
      <c r="AR14" s="621"/>
      <c r="AS14" s="621"/>
      <c r="AT14" s="621"/>
      <c r="AU14" s="621"/>
      <c r="AV14" s="621"/>
      <c r="AW14" s="621"/>
      <c r="AX14" s="621"/>
      <c r="AY14" s="621"/>
      <c r="AZ14" s="621"/>
      <c r="BA14" s="621"/>
      <c r="BB14" s="621"/>
      <c r="BC14" s="621"/>
      <c r="BD14" s="621"/>
      <c r="BE14" s="621"/>
      <c r="BF14" s="622"/>
      <c r="BG14" s="623">
        <v>128729</v>
      </c>
      <c r="BH14" s="626"/>
      <c r="BI14" s="626"/>
      <c r="BJ14" s="626"/>
      <c r="BK14" s="626"/>
      <c r="BL14" s="626"/>
      <c r="BM14" s="626"/>
      <c r="BN14" s="627"/>
      <c r="BO14" s="685">
        <v>1.6</v>
      </c>
      <c r="BP14" s="685"/>
      <c r="BQ14" s="685"/>
      <c r="BR14" s="685"/>
      <c r="BS14" s="631" t="s">
        <v>131</v>
      </c>
      <c r="BT14" s="626"/>
      <c r="BU14" s="626"/>
      <c r="BV14" s="626"/>
      <c r="BW14" s="626"/>
      <c r="BX14" s="626"/>
      <c r="BY14" s="626"/>
      <c r="BZ14" s="626"/>
      <c r="CA14" s="626"/>
      <c r="CB14" s="666"/>
      <c r="CD14" s="667" t="s">
        <v>264</v>
      </c>
      <c r="CE14" s="664"/>
      <c r="CF14" s="664"/>
      <c r="CG14" s="664"/>
      <c r="CH14" s="664"/>
      <c r="CI14" s="664"/>
      <c r="CJ14" s="664"/>
      <c r="CK14" s="664"/>
      <c r="CL14" s="664"/>
      <c r="CM14" s="664"/>
      <c r="CN14" s="664"/>
      <c r="CO14" s="664"/>
      <c r="CP14" s="664"/>
      <c r="CQ14" s="665"/>
      <c r="CR14" s="623">
        <v>708322</v>
      </c>
      <c r="CS14" s="626"/>
      <c r="CT14" s="626"/>
      <c r="CU14" s="626"/>
      <c r="CV14" s="626"/>
      <c r="CW14" s="626"/>
      <c r="CX14" s="626"/>
      <c r="CY14" s="627"/>
      <c r="CZ14" s="685">
        <v>2.4</v>
      </c>
      <c r="DA14" s="685"/>
      <c r="DB14" s="685"/>
      <c r="DC14" s="685"/>
      <c r="DD14" s="631">
        <v>16848</v>
      </c>
      <c r="DE14" s="626"/>
      <c r="DF14" s="626"/>
      <c r="DG14" s="626"/>
      <c r="DH14" s="626"/>
      <c r="DI14" s="626"/>
      <c r="DJ14" s="626"/>
      <c r="DK14" s="626"/>
      <c r="DL14" s="626"/>
      <c r="DM14" s="626"/>
      <c r="DN14" s="626"/>
      <c r="DO14" s="626"/>
      <c r="DP14" s="627"/>
      <c r="DQ14" s="631">
        <v>675967</v>
      </c>
      <c r="DR14" s="626"/>
      <c r="DS14" s="626"/>
      <c r="DT14" s="626"/>
      <c r="DU14" s="626"/>
      <c r="DV14" s="626"/>
      <c r="DW14" s="626"/>
      <c r="DX14" s="626"/>
      <c r="DY14" s="626"/>
      <c r="DZ14" s="626"/>
      <c r="EA14" s="626"/>
      <c r="EB14" s="626"/>
      <c r="EC14" s="666"/>
    </row>
    <row r="15" spans="2:143" ht="11.25" customHeight="1" x14ac:dyDescent="0.15">
      <c r="B15" s="620" t="s">
        <v>265</v>
      </c>
      <c r="C15" s="621"/>
      <c r="D15" s="621"/>
      <c r="E15" s="621"/>
      <c r="F15" s="621"/>
      <c r="G15" s="621"/>
      <c r="H15" s="621"/>
      <c r="I15" s="621"/>
      <c r="J15" s="621"/>
      <c r="K15" s="621"/>
      <c r="L15" s="621"/>
      <c r="M15" s="621"/>
      <c r="N15" s="621"/>
      <c r="O15" s="621"/>
      <c r="P15" s="621"/>
      <c r="Q15" s="622"/>
      <c r="R15" s="623">
        <v>37786</v>
      </c>
      <c r="S15" s="626"/>
      <c r="T15" s="626"/>
      <c r="U15" s="626"/>
      <c r="V15" s="626"/>
      <c r="W15" s="626"/>
      <c r="X15" s="626"/>
      <c r="Y15" s="627"/>
      <c r="Z15" s="685">
        <v>0.1</v>
      </c>
      <c r="AA15" s="685"/>
      <c r="AB15" s="685"/>
      <c r="AC15" s="685"/>
      <c r="AD15" s="686">
        <v>37786</v>
      </c>
      <c r="AE15" s="686"/>
      <c r="AF15" s="686"/>
      <c r="AG15" s="686"/>
      <c r="AH15" s="686"/>
      <c r="AI15" s="686"/>
      <c r="AJ15" s="686"/>
      <c r="AK15" s="686"/>
      <c r="AL15" s="628">
        <v>0.3</v>
      </c>
      <c r="AM15" s="629"/>
      <c r="AN15" s="629"/>
      <c r="AO15" s="687"/>
      <c r="AP15" s="620" t="s">
        <v>266</v>
      </c>
      <c r="AQ15" s="621"/>
      <c r="AR15" s="621"/>
      <c r="AS15" s="621"/>
      <c r="AT15" s="621"/>
      <c r="AU15" s="621"/>
      <c r="AV15" s="621"/>
      <c r="AW15" s="621"/>
      <c r="AX15" s="621"/>
      <c r="AY15" s="621"/>
      <c r="AZ15" s="621"/>
      <c r="BA15" s="621"/>
      <c r="BB15" s="621"/>
      <c r="BC15" s="621"/>
      <c r="BD15" s="621"/>
      <c r="BE15" s="621"/>
      <c r="BF15" s="622"/>
      <c r="BG15" s="623">
        <v>489854</v>
      </c>
      <c r="BH15" s="626"/>
      <c r="BI15" s="626"/>
      <c r="BJ15" s="626"/>
      <c r="BK15" s="626"/>
      <c r="BL15" s="626"/>
      <c r="BM15" s="626"/>
      <c r="BN15" s="627"/>
      <c r="BO15" s="685">
        <v>6.1</v>
      </c>
      <c r="BP15" s="685"/>
      <c r="BQ15" s="685"/>
      <c r="BR15" s="685"/>
      <c r="BS15" s="631" t="s">
        <v>240</v>
      </c>
      <c r="BT15" s="626"/>
      <c r="BU15" s="626"/>
      <c r="BV15" s="626"/>
      <c r="BW15" s="626"/>
      <c r="BX15" s="626"/>
      <c r="BY15" s="626"/>
      <c r="BZ15" s="626"/>
      <c r="CA15" s="626"/>
      <c r="CB15" s="666"/>
      <c r="CD15" s="667" t="s">
        <v>267</v>
      </c>
      <c r="CE15" s="664"/>
      <c r="CF15" s="664"/>
      <c r="CG15" s="664"/>
      <c r="CH15" s="664"/>
      <c r="CI15" s="664"/>
      <c r="CJ15" s="664"/>
      <c r="CK15" s="664"/>
      <c r="CL15" s="664"/>
      <c r="CM15" s="664"/>
      <c r="CN15" s="664"/>
      <c r="CO15" s="664"/>
      <c r="CP15" s="664"/>
      <c r="CQ15" s="665"/>
      <c r="CR15" s="623">
        <v>2703783</v>
      </c>
      <c r="CS15" s="626"/>
      <c r="CT15" s="626"/>
      <c r="CU15" s="626"/>
      <c r="CV15" s="626"/>
      <c r="CW15" s="626"/>
      <c r="CX15" s="626"/>
      <c r="CY15" s="627"/>
      <c r="CZ15" s="685">
        <v>9.1</v>
      </c>
      <c r="DA15" s="685"/>
      <c r="DB15" s="685"/>
      <c r="DC15" s="685"/>
      <c r="DD15" s="631">
        <v>561474</v>
      </c>
      <c r="DE15" s="626"/>
      <c r="DF15" s="626"/>
      <c r="DG15" s="626"/>
      <c r="DH15" s="626"/>
      <c r="DI15" s="626"/>
      <c r="DJ15" s="626"/>
      <c r="DK15" s="626"/>
      <c r="DL15" s="626"/>
      <c r="DM15" s="626"/>
      <c r="DN15" s="626"/>
      <c r="DO15" s="626"/>
      <c r="DP15" s="627"/>
      <c r="DQ15" s="631">
        <v>1826786</v>
      </c>
      <c r="DR15" s="626"/>
      <c r="DS15" s="626"/>
      <c r="DT15" s="626"/>
      <c r="DU15" s="626"/>
      <c r="DV15" s="626"/>
      <c r="DW15" s="626"/>
      <c r="DX15" s="626"/>
      <c r="DY15" s="626"/>
      <c r="DZ15" s="626"/>
      <c r="EA15" s="626"/>
      <c r="EB15" s="626"/>
      <c r="EC15" s="666"/>
    </row>
    <row r="16" spans="2:143" ht="11.25" customHeight="1" x14ac:dyDescent="0.15">
      <c r="B16" s="620" t="s">
        <v>268</v>
      </c>
      <c r="C16" s="621"/>
      <c r="D16" s="621"/>
      <c r="E16" s="621"/>
      <c r="F16" s="621"/>
      <c r="G16" s="621"/>
      <c r="H16" s="621"/>
      <c r="I16" s="621"/>
      <c r="J16" s="621"/>
      <c r="K16" s="621"/>
      <c r="L16" s="621"/>
      <c r="M16" s="621"/>
      <c r="N16" s="621"/>
      <c r="O16" s="621"/>
      <c r="P16" s="621"/>
      <c r="Q16" s="622"/>
      <c r="R16" s="623" t="s">
        <v>131</v>
      </c>
      <c r="S16" s="626"/>
      <c r="T16" s="626"/>
      <c r="U16" s="626"/>
      <c r="V16" s="626"/>
      <c r="W16" s="626"/>
      <c r="X16" s="626"/>
      <c r="Y16" s="627"/>
      <c r="Z16" s="685" t="s">
        <v>131</v>
      </c>
      <c r="AA16" s="685"/>
      <c r="AB16" s="685"/>
      <c r="AC16" s="685"/>
      <c r="AD16" s="686" t="s">
        <v>240</v>
      </c>
      <c r="AE16" s="686"/>
      <c r="AF16" s="686"/>
      <c r="AG16" s="686"/>
      <c r="AH16" s="686"/>
      <c r="AI16" s="686"/>
      <c r="AJ16" s="686"/>
      <c r="AK16" s="686"/>
      <c r="AL16" s="628" t="s">
        <v>131</v>
      </c>
      <c r="AM16" s="629"/>
      <c r="AN16" s="629"/>
      <c r="AO16" s="687"/>
      <c r="AP16" s="620" t="s">
        <v>269</v>
      </c>
      <c r="AQ16" s="621"/>
      <c r="AR16" s="621"/>
      <c r="AS16" s="621"/>
      <c r="AT16" s="621"/>
      <c r="AU16" s="621"/>
      <c r="AV16" s="621"/>
      <c r="AW16" s="621"/>
      <c r="AX16" s="621"/>
      <c r="AY16" s="621"/>
      <c r="AZ16" s="621"/>
      <c r="BA16" s="621"/>
      <c r="BB16" s="621"/>
      <c r="BC16" s="621"/>
      <c r="BD16" s="621"/>
      <c r="BE16" s="621"/>
      <c r="BF16" s="622"/>
      <c r="BG16" s="623" t="s">
        <v>240</v>
      </c>
      <c r="BH16" s="626"/>
      <c r="BI16" s="626"/>
      <c r="BJ16" s="626"/>
      <c r="BK16" s="626"/>
      <c r="BL16" s="626"/>
      <c r="BM16" s="626"/>
      <c r="BN16" s="627"/>
      <c r="BO16" s="685" t="s">
        <v>131</v>
      </c>
      <c r="BP16" s="685"/>
      <c r="BQ16" s="685"/>
      <c r="BR16" s="685"/>
      <c r="BS16" s="631" t="s">
        <v>131</v>
      </c>
      <c r="BT16" s="626"/>
      <c r="BU16" s="626"/>
      <c r="BV16" s="626"/>
      <c r="BW16" s="626"/>
      <c r="BX16" s="626"/>
      <c r="BY16" s="626"/>
      <c r="BZ16" s="626"/>
      <c r="CA16" s="626"/>
      <c r="CB16" s="666"/>
      <c r="CD16" s="667" t="s">
        <v>270</v>
      </c>
      <c r="CE16" s="664"/>
      <c r="CF16" s="664"/>
      <c r="CG16" s="664"/>
      <c r="CH16" s="664"/>
      <c r="CI16" s="664"/>
      <c r="CJ16" s="664"/>
      <c r="CK16" s="664"/>
      <c r="CL16" s="664"/>
      <c r="CM16" s="664"/>
      <c r="CN16" s="664"/>
      <c r="CO16" s="664"/>
      <c r="CP16" s="664"/>
      <c r="CQ16" s="665"/>
      <c r="CR16" s="623" t="s">
        <v>131</v>
      </c>
      <c r="CS16" s="626"/>
      <c r="CT16" s="626"/>
      <c r="CU16" s="626"/>
      <c r="CV16" s="626"/>
      <c r="CW16" s="626"/>
      <c r="CX16" s="626"/>
      <c r="CY16" s="627"/>
      <c r="CZ16" s="685" t="s">
        <v>240</v>
      </c>
      <c r="DA16" s="685"/>
      <c r="DB16" s="685"/>
      <c r="DC16" s="685"/>
      <c r="DD16" s="631" t="s">
        <v>240</v>
      </c>
      <c r="DE16" s="626"/>
      <c r="DF16" s="626"/>
      <c r="DG16" s="626"/>
      <c r="DH16" s="626"/>
      <c r="DI16" s="626"/>
      <c r="DJ16" s="626"/>
      <c r="DK16" s="626"/>
      <c r="DL16" s="626"/>
      <c r="DM16" s="626"/>
      <c r="DN16" s="626"/>
      <c r="DO16" s="626"/>
      <c r="DP16" s="627"/>
      <c r="DQ16" s="631" t="s">
        <v>131</v>
      </c>
      <c r="DR16" s="626"/>
      <c r="DS16" s="626"/>
      <c r="DT16" s="626"/>
      <c r="DU16" s="626"/>
      <c r="DV16" s="626"/>
      <c r="DW16" s="626"/>
      <c r="DX16" s="626"/>
      <c r="DY16" s="626"/>
      <c r="DZ16" s="626"/>
      <c r="EA16" s="626"/>
      <c r="EB16" s="626"/>
      <c r="EC16" s="666"/>
    </row>
    <row r="17" spans="2:133" ht="11.25" customHeight="1" x14ac:dyDescent="0.15">
      <c r="B17" s="620" t="s">
        <v>271</v>
      </c>
      <c r="C17" s="621"/>
      <c r="D17" s="621"/>
      <c r="E17" s="621"/>
      <c r="F17" s="621"/>
      <c r="G17" s="621"/>
      <c r="H17" s="621"/>
      <c r="I17" s="621"/>
      <c r="J17" s="621"/>
      <c r="K17" s="621"/>
      <c r="L17" s="621"/>
      <c r="M17" s="621"/>
      <c r="N17" s="621"/>
      <c r="O17" s="621"/>
      <c r="P17" s="621"/>
      <c r="Q17" s="622"/>
      <c r="R17" s="623">
        <v>53382</v>
      </c>
      <c r="S17" s="626"/>
      <c r="T17" s="626"/>
      <c r="U17" s="626"/>
      <c r="V17" s="626"/>
      <c r="W17" s="626"/>
      <c r="X17" s="626"/>
      <c r="Y17" s="627"/>
      <c r="Z17" s="685">
        <v>0.2</v>
      </c>
      <c r="AA17" s="685"/>
      <c r="AB17" s="685"/>
      <c r="AC17" s="685"/>
      <c r="AD17" s="686">
        <v>53382</v>
      </c>
      <c r="AE17" s="686"/>
      <c r="AF17" s="686"/>
      <c r="AG17" s="686"/>
      <c r="AH17" s="686"/>
      <c r="AI17" s="686"/>
      <c r="AJ17" s="686"/>
      <c r="AK17" s="686"/>
      <c r="AL17" s="628">
        <v>0.5</v>
      </c>
      <c r="AM17" s="629"/>
      <c r="AN17" s="629"/>
      <c r="AO17" s="687"/>
      <c r="AP17" s="620" t="s">
        <v>272</v>
      </c>
      <c r="AQ17" s="621"/>
      <c r="AR17" s="621"/>
      <c r="AS17" s="621"/>
      <c r="AT17" s="621"/>
      <c r="AU17" s="621"/>
      <c r="AV17" s="621"/>
      <c r="AW17" s="621"/>
      <c r="AX17" s="621"/>
      <c r="AY17" s="621"/>
      <c r="AZ17" s="621"/>
      <c r="BA17" s="621"/>
      <c r="BB17" s="621"/>
      <c r="BC17" s="621"/>
      <c r="BD17" s="621"/>
      <c r="BE17" s="621"/>
      <c r="BF17" s="622"/>
      <c r="BG17" s="623" t="s">
        <v>131</v>
      </c>
      <c r="BH17" s="626"/>
      <c r="BI17" s="626"/>
      <c r="BJ17" s="626"/>
      <c r="BK17" s="626"/>
      <c r="BL17" s="626"/>
      <c r="BM17" s="626"/>
      <c r="BN17" s="627"/>
      <c r="BO17" s="685" t="s">
        <v>131</v>
      </c>
      <c r="BP17" s="685"/>
      <c r="BQ17" s="685"/>
      <c r="BR17" s="685"/>
      <c r="BS17" s="631" t="s">
        <v>131</v>
      </c>
      <c r="BT17" s="626"/>
      <c r="BU17" s="626"/>
      <c r="BV17" s="626"/>
      <c r="BW17" s="626"/>
      <c r="BX17" s="626"/>
      <c r="BY17" s="626"/>
      <c r="BZ17" s="626"/>
      <c r="CA17" s="626"/>
      <c r="CB17" s="666"/>
      <c r="CD17" s="667" t="s">
        <v>273</v>
      </c>
      <c r="CE17" s="664"/>
      <c r="CF17" s="664"/>
      <c r="CG17" s="664"/>
      <c r="CH17" s="664"/>
      <c r="CI17" s="664"/>
      <c r="CJ17" s="664"/>
      <c r="CK17" s="664"/>
      <c r="CL17" s="664"/>
      <c r="CM17" s="664"/>
      <c r="CN17" s="664"/>
      <c r="CO17" s="664"/>
      <c r="CP17" s="664"/>
      <c r="CQ17" s="665"/>
      <c r="CR17" s="623">
        <v>2068427</v>
      </c>
      <c r="CS17" s="626"/>
      <c r="CT17" s="626"/>
      <c r="CU17" s="626"/>
      <c r="CV17" s="626"/>
      <c r="CW17" s="626"/>
      <c r="CX17" s="626"/>
      <c r="CY17" s="627"/>
      <c r="CZ17" s="685">
        <v>6.9</v>
      </c>
      <c r="DA17" s="685"/>
      <c r="DB17" s="685"/>
      <c r="DC17" s="685"/>
      <c r="DD17" s="631" t="s">
        <v>240</v>
      </c>
      <c r="DE17" s="626"/>
      <c r="DF17" s="626"/>
      <c r="DG17" s="626"/>
      <c r="DH17" s="626"/>
      <c r="DI17" s="626"/>
      <c r="DJ17" s="626"/>
      <c r="DK17" s="626"/>
      <c r="DL17" s="626"/>
      <c r="DM17" s="626"/>
      <c r="DN17" s="626"/>
      <c r="DO17" s="626"/>
      <c r="DP17" s="627"/>
      <c r="DQ17" s="631">
        <v>1865658</v>
      </c>
      <c r="DR17" s="626"/>
      <c r="DS17" s="626"/>
      <c r="DT17" s="626"/>
      <c r="DU17" s="626"/>
      <c r="DV17" s="626"/>
      <c r="DW17" s="626"/>
      <c r="DX17" s="626"/>
      <c r="DY17" s="626"/>
      <c r="DZ17" s="626"/>
      <c r="EA17" s="626"/>
      <c r="EB17" s="626"/>
      <c r="EC17" s="666"/>
    </row>
    <row r="18" spans="2:133" ht="11.25" customHeight="1" x14ac:dyDescent="0.15">
      <c r="B18" s="620" t="s">
        <v>274</v>
      </c>
      <c r="C18" s="621"/>
      <c r="D18" s="621"/>
      <c r="E18" s="621"/>
      <c r="F18" s="621"/>
      <c r="G18" s="621"/>
      <c r="H18" s="621"/>
      <c r="I18" s="621"/>
      <c r="J18" s="621"/>
      <c r="K18" s="621"/>
      <c r="L18" s="621"/>
      <c r="M18" s="621"/>
      <c r="N18" s="621"/>
      <c r="O18" s="621"/>
      <c r="P18" s="621"/>
      <c r="Q18" s="622"/>
      <c r="R18" s="623">
        <v>5340227</v>
      </c>
      <c r="S18" s="626"/>
      <c r="T18" s="626"/>
      <c r="U18" s="626"/>
      <c r="V18" s="626"/>
      <c r="W18" s="626"/>
      <c r="X18" s="626"/>
      <c r="Y18" s="627"/>
      <c r="Z18" s="685">
        <v>16.2</v>
      </c>
      <c r="AA18" s="685"/>
      <c r="AB18" s="685"/>
      <c r="AC18" s="685"/>
      <c r="AD18" s="686">
        <v>2836501</v>
      </c>
      <c r="AE18" s="686"/>
      <c r="AF18" s="686"/>
      <c r="AG18" s="686"/>
      <c r="AH18" s="686"/>
      <c r="AI18" s="686"/>
      <c r="AJ18" s="686"/>
      <c r="AK18" s="686"/>
      <c r="AL18" s="628">
        <v>24.2</v>
      </c>
      <c r="AM18" s="629"/>
      <c r="AN18" s="629"/>
      <c r="AO18" s="687"/>
      <c r="AP18" s="620" t="s">
        <v>275</v>
      </c>
      <c r="AQ18" s="621"/>
      <c r="AR18" s="621"/>
      <c r="AS18" s="621"/>
      <c r="AT18" s="621"/>
      <c r="AU18" s="621"/>
      <c r="AV18" s="621"/>
      <c r="AW18" s="621"/>
      <c r="AX18" s="621"/>
      <c r="AY18" s="621"/>
      <c r="AZ18" s="621"/>
      <c r="BA18" s="621"/>
      <c r="BB18" s="621"/>
      <c r="BC18" s="621"/>
      <c r="BD18" s="621"/>
      <c r="BE18" s="621"/>
      <c r="BF18" s="622"/>
      <c r="BG18" s="623" t="s">
        <v>131</v>
      </c>
      <c r="BH18" s="626"/>
      <c r="BI18" s="626"/>
      <c r="BJ18" s="626"/>
      <c r="BK18" s="626"/>
      <c r="BL18" s="626"/>
      <c r="BM18" s="626"/>
      <c r="BN18" s="627"/>
      <c r="BO18" s="685" t="s">
        <v>240</v>
      </c>
      <c r="BP18" s="685"/>
      <c r="BQ18" s="685"/>
      <c r="BR18" s="685"/>
      <c r="BS18" s="631" t="s">
        <v>131</v>
      </c>
      <c r="BT18" s="626"/>
      <c r="BU18" s="626"/>
      <c r="BV18" s="626"/>
      <c r="BW18" s="626"/>
      <c r="BX18" s="626"/>
      <c r="BY18" s="626"/>
      <c r="BZ18" s="626"/>
      <c r="CA18" s="626"/>
      <c r="CB18" s="666"/>
      <c r="CD18" s="667" t="s">
        <v>276</v>
      </c>
      <c r="CE18" s="664"/>
      <c r="CF18" s="664"/>
      <c r="CG18" s="664"/>
      <c r="CH18" s="664"/>
      <c r="CI18" s="664"/>
      <c r="CJ18" s="664"/>
      <c r="CK18" s="664"/>
      <c r="CL18" s="664"/>
      <c r="CM18" s="664"/>
      <c r="CN18" s="664"/>
      <c r="CO18" s="664"/>
      <c r="CP18" s="664"/>
      <c r="CQ18" s="665"/>
      <c r="CR18" s="623" t="s">
        <v>131</v>
      </c>
      <c r="CS18" s="626"/>
      <c r="CT18" s="626"/>
      <c r="CU18" s="626"/>
      <c r="CV18" s="626"/>
      <c r="CW18" s="626"/>
      <c r="CX18" s="626"/>
      <c r="CY18" s="627"/>
      <c r="CZ18" s="685" t="s">
        <v>240</v>
      </c>
      <c r="DA18" s="685"/>
      <c r="DB18" s="685"/>
      <c r="DC18" s="685"/>
      <c r="DD18" s="631" t="s">
        <v>131</v>
      </c>
      <c r="DE18" s="626"/>
      <c r="DF18" s="626"/>
      <c r="DG18" s="626"/>
      <c r="DH18" s="626"/>
      <c r="DI18" s="626"/>
      <c r="DJ18" s="626"/>
      <c r="DK18" s="626"/>
      <c r="DL18" s="626"/>
      <c r="DM18" s="626"/>
      <c r="DN18" s="626"/>
      <c r="DO18" s="626"/>
      <c r="DP18" s="627"/>
      <c r="DQ18" s="631" t="s">
        <v>131</v>
      </c>
      <c r="DR18" s="626"/>
      <c r="DS18" s="626"/>
      <c r="DT18" s="626"/>
      <c r="DU18" s="626"/>
      <c r="DV18" s="626"/>
      <c r="DW18" s="626"/>
      <c r="DX18" s="626"/>
      <c r="DY18" s="626"/>
      <c r="DZ18" s="626"/>
      <c r="EA18" s="626"/>
      <c r="EB18" s="626"/>
      <c r="EC18" s="666"/>
    </row>
    <row r="19" spans="2:133" ht="11.25" customHeight="1" x14ac:dyDescent="0.15">
      <c r="B19" s="620" t="s">
        <v>277</v>
      </c>
      <c r="C19" s="621"/>
      <c r="D19" s="621"/>
      <c r="E19" s="621"/>
      <c r="F19" s="621"/>
      <c r="G19" s="621"/>
      <c r="H19" s="621"/>
      <c r="I19" s="621"/>
      <c r="J19" s="621"/>
      <c r="K19" s="621"/>
      <c r="L19" s="621"/>
      <c r="M19" s="621"/>
      <c r="N19" s="621"/>
      <c r="O19" s="621"/>
      <c r="P19" s="621"/>
      <c r="Q19" s="622"/>
      <c r="R19" s="623">
        <v>2836501</v>
      </c>
      <c r="S19" s="626"/>
      <c r="T19" s="626"/>
      <c r="U19" s="626"/>
      <c r="V19" s="626"/>
      <c r="W19" s="626"/>
      <c r="X19" s="626"/>
      <c r="Y19" s="627"/>
      <c r="Z19" s="685">
        <v>8.6</v>
      </c>
      <c r="AA19" s="685"/>
      <c r="AB19" s="685"/>
      <c r="AC19" s="685"/>
      <c r="AD19" s="686">
        <v>2836501</v>
      </c>
      <c r="AE19" s="686"/>
      <c r="AF19" s="686"/>
      <c r="AG19" s="686"/>
      <c r="AH19" s="686"/>
      <c r="AI19" s="686"/>
      <c r="AJ19" s="686"/>
      <c r="AK19" s="686"/>
      <c r="AL19" s="628">
        <v>24.2</v>
      </c>
      <c r="AM19" s="629"/>
      <c r="AN19" s="629"/>
      <c r="AO19" s="687"/>
      <c r="AP19" s="620" t="s">
        <v>278</v>
      </c>
      <c r="AQ19" s="621"/>
      <c r="AR19" s="621"/>
      <c r="AS19" s="621"/>
      <c r="AT19" s="621"/>
      <c r="AU19" s="621"/>
      <c r="AV19" s="621"/>
      <c r="AW19" s="621"/>
      <c r="AX19" s="621"/>
      <c r="AY19" s="621"/>
      <c r="AZ19" s="621"/>
      <c r="BA19" s="621"/>
      <c r="BB19" s="621"/>
      <c r="BC19" s="621"/>
      <c r="BD19" s="621"/>
      <c r="BE19" s="621"/>
      <c r="BF19" s="622"/>
      <c r="BG19" s="623">
        <v>649765</v>
      </c>
      <c r="BH19" s="626"/>
      <c r="BI19" s="626"/>
      <c r="BJ19" s="626"/>
      <c r="BK19" s="626"/>
      <c r="BL19" s="626"/>
      <c r="BM19" s="626"/>
      <c r="BN19" s="627"/>
      <c r="BO19" s="685">
        <v>8.1</v>
      </c>
      <c r="BP19" s="685"/>
      <c r="BQ19" s="685"/>
      <c r="BR19" s="685"/>
      <c r="BS19" s="631" t="s">
        <v>131</v>
      </c>
      <c r="BT19" s="626"/>
      <c r="BU19" s="626"/>
      <c r="BV19" s="626"/>
      <c r="BW19" s="626"/>
      <c r="BX19" s="626"/>
      <c r="BY19" s="626"/>
      <c r="BZ19" s="626"/>
      <c r="CA19" s="626"/>
      <c r="CB19" s="666"/>
      <c r="CD19" s="667" t="s">
        <v>279</v>
      </c>
      <c r="CE19" s="664"/>
      <c r="CF19" s="664"/>
      <c r="CG19" s="664"/>
      <c r="CH19" s="664"/>
      <c r="CI19" s="664"/>
      <c r="CJ19" s="664"/>
      <c r="CK19" s="664"/>
      <c r="CL19" s="664"/>
      <c r="CM19" s="664"/>
      <c r="CN19" s="664"/>
      <c r="CO19" s="664"/>
      <c r="CP19" s="664"/>
      <c r="CQ19" s="665"/>
      <c r="CR19" s="623" t="s">
        <v>240</v>
      </c>
      <c r="CS19" s="626"/>
      <c r="CT19" s="626"/>
      <c r="CU19" s="626"/>
      <c r="CV19" s="626"/>
      <c r="CW19" s="626"/>
      <c r="CX19" s="626"/>
      <c r="CY19" s="627"/>
      <c r="CZ19" s="685" t="s">
        <v>240</v>
      </c>
      <c r="DA19" s="685"/>
      <c r="DB19" s="685"/>
      <c r="DC19" s="685"/>
      <c r="DD19" s="631" t="s">
        <v>240</v>
      </c>
      <c r="DE19" s="626"/>
      <c r="DF19" s="626"/>
      <c r="DG19" s="626"/>
      <c r="DH19" s="626"/>
      <c r="DI19" s="626"/>
      <c r="DJ19" s="626"/>
      <c r="DK19" s="626"/>
      <c r="DL19" s="626"/>
      <c r="DM19" s="626"/>
      <c r="DN19" s="626"/>
      <c r="DO19" s="626"/>
      <c r="DP19" s="627"/>
      <c r="DQ19" s="631" t="s">
        <v>240</v>
      </c>
      <c r="DR19" s="626"/>
      <c r="DS19" s="626"/>
      <c r="DT19" s="626"/>
      <c r="DU19" s="626"/>
      <c r="DV19" s="626"/>
      <c r="DW19" s="626"/>
      <c r="DX19" s="626"/>
      <c r="DY19" s="626"/>
      <c r="DZ19" s="626"/>
      <c r="EA19" s="626"/>
      <c r="EB19" s="626"/>
      <c r="EC19" s="666"/>
    </row>
    <row r="20" spans="2:133" ht="11.25" customHeight="1" x14ac:dyDescent="0.15">
      <c r="B20" s="620" t="s">
        <v>280</v>
      </c>
      <c r="C20" s="621"/>
      <c r="D20" s="621"/>
      <c r="E20" s="621"/>
      <c r="F20" s="621"/>
      <c r="G20" s="621"/>
      <c r="H20" s="621"/>
      <c r="I20" s="621"/>
      <c r="J20" s="621"/>
      <c r="K20" s="621"/>
      <c r="L20" s="621"/>
      <c r="M20" s="621"/>
      <c r="N20" s="621"/>
      <c r="O20" s="621"/>
      <c r="P20" s="621"/>
      <c r="Q20" s="622"/>
      <c r="R20" s="623">
        <v>304848</v>
      </c>
      <c r="S20" s="626"/>
      <c r="T20" s="626"/>
      <c r="U20" s="626"/>
      <c r="V20" s="626"/>
      <c r="W20" s="626"/>
      <c r="X20" s="626"/>
      <c r="Y20" s="627"/>
      <c r="Z20" s="685">
        <v>0.9</v>
      </c>
      <c r="AA20" s="685"/>
      <c r="AB20" s="685"/>
      <c r="AC20" s="685"/>
      <c r="AD20" s="686" t="s">
        <v>131</v>
      </c>
      <c r="AE20" s="686"/>
      <c r="AF20" s="686"/>
      <c r="AG20" s="686"/>
      <c r="AH20" s="686"/>
      <c r="AI20" s="686"/>
      <c r="AJ20" s="686"/>
      <c r="AK20" s="686"/>
      <c r="AL20" s="628" t="s">
        <v>240</v>
      </c>
      <c r="AM20" s="629"/>
      <c r="AN20" s="629"/>
      <c r="AO20" s="687"/>
      <c r="AP20" s="620" t="s">
        <v>281</v>
      </c>
      <c r="AQ20" s="621"/>
      <c r="AR20" s="621"/>
      <c r="AS20" s="621"/>
      <c r="AT20" s="621"/>
      <c r="AU20" s="621"/>
      <c r="AV20" s="621"/>
      <c r="AW20" s="621"/>
      <c r="AX20" s="621"/>
      <c r="AY20" s="621"/>
      <c r="AZ20" s="621"/>
      <c r="BA20" s="621"/>
      <c r="BB20" s="621"/>
      <c r="BC20" s="621"/>
      <c r="BD20" s="621"/>
      <c r="BE20" s="621"/>
      <c r="BF20" s="622"/>
      <c r="BG20" s="623">
        <v>649765</v>
      </c>
      <c r="BH20" s="626"/>
      <c r="BI20" s="626"/>
      <c r="BJ20" s="626"/>
      <c r="BK20" s="626"/>
      <c r="BL20" s="626"/>
      <c r="BM20" s="626"/>
      <c r="BN20" s="627"/>
      <c r="BO20" s="685">
        <v>8.1</v>
      </c>
      <c r="BP20" s="685"/>
      <c r="BQ20" s="685"/>
      <c r="BR20" s="685"/>
      <c r="BS20" s="631" t="s">
        <v>240</v>
      </c>
      <c r="BT20" s="626"/>
      <c r="BU20" s="626"/>
      <c r="BV20" s="626"/>
      <c r="BW20" s="626"/>
      <c r="BX20" s="626"/>
      <c r="BY20" s="626"/>
      <c r="BZ20" s="626"/>
      <c r="CA20" s="626"/>
      <c r="CB20" s="666"/>
      <c r="CD20" s="667" t="s">
        <v>282</v>
      </c>
      <c r="CE20" s="664"/>
      <c r="CF20" s="664"/>
      <c r="CG20" s="664"/>
      <c r="CH20" s="664"/>
      <c r="CI20" s="664"/>
      <c r="CJ20" s="664"/>
      <c r="CK20" s="664"/>
      <c r="CL20" s="664"/>
      <c r="CM20" s="664"/>
      <c r="CN20" s="664"/>
      <c r="CO20" s="664"/>
      <c r="CP20" s="664"/>
      <c r="CQ20" s="665"/>
      <c r="CR20" s="623">
        <v>29870020</v>
      </c>
      <c r="CS20" s="626"/>
      <c r="CT20" s="626"/>
      <c r="CU20" s="626"/>
      <c r="CV20" s="626"/>
      <c r="CW20" s="626"/>
      <c r="CX20" s="626"/>
      <c r="CY20" s="627"/>
      <c r="CZ20" s="685">
        <v>100</v>
      </c>
      <c r="DA20" s="685"/>
      <c r="DB20" s="685"/>
      <c r="DC20" s="685"/>
      <c r="DD20" s="631">
        <v>3911560</v>
      </c>
      <c r="DE20" s="626"/>
      <c r="DF20" s="626"/>
      <c r="DG20" s="626"/>
      <c r="DH20" s="626"/>
      <c r="DI20" s="626"/>
      <c r="DJ20" s="626"/>
      <c r="DK20" s="626"/>
      <c r="DL20" s="626"/>
      <c r="DM20" s="626"/>
      <c r="DN20" s="626"/>
      <c r="DO20" s="626"/>
      <c r="DP20" s="627"/>
      <c r="DQ20" s="631">
        <v>16594851</v>
      </c>
      <c r="DR20" s="626"/>
      <c r="DS20" s="626"/>
      <c r="DT20" s="626"/>
      <c r="DU20" s="626"/>
      <c r="DV20" s="626"/>
      <c r="DW20" s="626"/>
      <c r="DX20" s="626"/>
      <c r="DY20" s="626"/>
      <c r="DZ20" s="626"/>
      <c r="EA20" s="626"/>
      <c r="EB20" s="626"/>
      <c r="EC20" s="666"/>
    </row>
    <row r="21" spans="2:133" ht="11.25" customHeight="1" x14ac:dyDescent="0.15">
      <c r="B21" s="620" t="s">
        <v>283</v>
      </c>
      <c r="C21" s="621"/>
      <c r="D21" s="621"/>
      <c r="E21" s="621"/>
      <c r="F21" s="621"/>
      <c r="G21" s="621"/>
      <c r="H21" s="621"/>
      <c r="I21" s="621"/>
      <c r="J21" s="621"/>
      <c r="K21" s="621"/>
      <c r="L21" s="621"/>
      <c r="M21" s="621"/>
      <c r="N21" s="621"/>
      <c r="O21" s="621"/>
      <c r="P21" s="621"/>
      <c r="Q21" s="622"/>
      <c r="R21" s="623">
        <v>2198878</v>
      </c>
      <c r="S21" s="626"/>
      <c r="T21" s="626"/>
      <c r="U21" s="626"/>
      <c r="V21" s="626"/>
      <c r="W21" s="626"/>
      <c r="X21" s="626"/>
      <c r="Y21" s="627"/>
      <c r="Z21" s="685">
        <v>6.7</v>
      </c>
      <c r="AA21" s="685"/>
      <c r="AB21" s="685"/>
      <c r="AC21" s="685"/>
      <c r="AD21" s="686" t="s">
        <v>131</v>
      </c>
      <c r="AE21" s="686"/>
      <c r="AF21" s="686"/>
      <c r="AG21" s="686"/>
      <c r="AH21" s="686"/>
      <c r="AI21" s="686"/>
      <c r="AJ21" s="686"/>
      <c r="AK21" s="686"/>
      <c r="AL21" s="628" t="s">
        <v>240</v>
      </c>
      <c r="AM21" s="629"/>
      <c r="AN21" s="629"/>
      <c r="AO21" s="687"/>
      <c r="AP21" s="731" t="s">
        <v>284</v>
      </c>
      <c r="AQ21" s="738"/>
      <c r="AR21" s="738"/>
      <c r="AS21" s="738"/>
      <c r="AT21" s="738"/>
      <c r="AU21" s="738"/>
      <c r="AV21" s="738"/>
      <c r="AW21" s="738"/>
      <c r="AX21" s="738"/>
      <c r="AY21" s="738"/>
      <c r="AZ21" s="738"/>
      <c r="BA21" s="738"/>
      <c r="BB21" s="738"/>
      <c r="BC21" s="738"/>
      <c r="BD21" s="738"/>
      <c r="BE21" s="738"/>
      <c r="BF21" s="733"/>
      <c r="BG21" s="623" t="s">
        <v>131</v>
      </c>
      <c r="BH21" s="626"/>
      <c r="BI21" s="626"/>
      <c r="BJ21" s="626"/>
      <c r="BK21" s="626"/>
      <c r="BL21" s="626"/>
      <c r="BM21" s="626"/>
      <c r="BN21" s="627"/>
      <c r="BO21" s="685" t="s">
        <v>131</v>
      </c>
      <c r="BP21" s="685"/>
      <c r="BQ21" s="685"/>
      <c r="BR21" s="685"/>
      <c r="BS21" s="631" t="s">
        <v>131</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15">
      <c r="B22" s="620" t="s">
        <v>285</v>
      </c>
      <c r="C22" s="621"/>
      <c r="D22" s="621"/>
      <c r="E22" s="621"/>
      <c r="F22" s="621"/>
      <c r="G22" s="621"/>
      <c r="H22" s="621"/>
      <c r="I22" s="621"/>
      <c r="J22" s="621"/>
      <c r="K22" s="621"/>
      <c r="L22" s="621"/>
      <c r="M22" s="621"/>
      <c r="N22" s="621"/>
      <c r="O22" s="621"/>
      <c r="P22" s="621"/>
      <c r="Q22" s="622"/>
      <c r="R22" s="623">
        <v>14712239</v>
      </c>
      <c r="S22" s="626"/>
      <c r="T22" s="626"/>
      <c r="U22" s="626"/>
      <c r="V22" s="626"/>
      <c r="W22" s="626"/>
      <c r="X22" s="626"/>
      <c r="Y22" s="627"/>
      <c r="Z22" s="685">
        <v>44.7</v>
      </c>
      <c r="AA22" s="685"/>
      <c r="AB22" s="685"/>
      <c r="AC22" s="685"/>
      <c r="AD22" s="686">
        <v>11558748</v>
      </c>
      <c r="AE22" s="686"/>
      <c r="AF22" s="686"/>
      <c r="AG22" s="686"/>
      <c r="AH22" s="686"/>
      <c r="AI22" s="686"/>
      <c r="AJ22" s="686"/>
      <c r="AK22" s="686"/>
      <c r="AL22" s="628">
        <v>98.7</v>
      </c>
      <c r="AM22" s="629"/>
      <c r="AN22" s="629"/>
      <c r="AO22" s="687"/>
      <c r="AP22" s="731" t="s">
        <v>286</v>
      </c>
      <c r="AQ22" s="738"/>
      <c r="AR22" s="738"/>
      <c r="AS22" s="738"/>
      <c r="AT22" s="738"/>
      <c r="AU22" s="738"/>
      <c r="AV22" s="738"/>
      <c r="AW22" s="738"/>
      <c r="AX22" s="738"/>
      <c r="AY22" s="738"/>
      <c r="AZ22" s="738"/>
      <c r="BA22" s="738"/>
      <c r="BB22" s="738"/>
      <c r="BC22" s="738"/>
      <c r="BD22" s="738"/>
      <c r="BE22" s="738"/>
      <c r="BF22" s="733"/>
      <c r="BG22" s="623" t="s">
        <v>131</v>
      </c>
      <c r="BH22" s="626"/>
      <c r="BI22" s="626"/>
      <c r="BJ22" s="626"/>
      <c r="BK22" s="626"/>
      <c r="BL22" s="626"/>
      <c r="BM22" s="626"/>
      <c r="BN22" s="627"/>
      <c r="BO22" s="685" t="s">
        <v>131</v>
      </c>
      <c r="BP22" s="685"/>
      <c r="BQ22" s="685"/>
      <c r="BR22" s="685"/>
      <c r="BS22" s="631" t="s">
        <v>131</v>
      </c>
      <c r="BT22" s="626"/>
      <c r="BU22" s="626"/>
      <c r="BV22" s="626"/>
      <c r="BW22" s="626"/>
      <c r="BX22" s="626"/>
      <c r="BY22" s="626"/>
      <c r="BZ22" s="626"/>
      <c r="CA22" s="626"/>
      <c r="CB22" s="666"/>
      <c r="CD22" s="740" t="s">
        <v>287</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15">
      <c r="B23" s="620" t="s">
        <v>288</v>
      </c>
      <c r="C23" s="621"/>
      <c r="D23" s="621"/>
      <c r="E23" s="621"/>
      <c r="F23" s="621"/>
      <c r="G23" s="621"/>
      <c r="H23" s="621"/>
      <c r="I23" s="621"/>
      <c r="J23" s="621"/>
      <c r="K23" s="621"/>
      <c r="L23" s="621"/>
      <c r="M23" s="621"/>
      <c r="N23" s="621"/>
      <c r="O23" s="621"/>
      <c r="P23" s="621"/>
      <c r="Q23" s="622"/>
      <c r="R23" s="623">
        <v>10136</v>
      </c>
      <c r="S23" s="626"/>
      <c r="T23" s="626"/>
      <c r="U23" s="626"/>
      <c r="V23" s="626"/>
      <c r="W23" s="626"/>
      <c r="X23" s="626"/>
      <c r="Y23" s="627"/>
      <c r="Z23" s="685">
        <v>0</v>
      </c>
      <c r="AA23" s="685"/>
      <c r="AB23" s="685"/>
      <c r="AC23" s="685"/>
      <c r="AD23" s="686">
        <v>10136</v>
      </c>
      <c r="AE23" s="686"/>
      <c r="AF23" s="686"/>
      <c r="AG23" s="686"/>
      <c r="AH23" s="686"/>
      <c r="AI23" s="686"/>
      <c r="AJ23" s="686"/>
      <c r="AK23" s="686"/>
      <c r="AL23" s="628">
        <v>0.1</v>
      </c>
      <c r="AM23" s="629"/>
      <c r="AN23" s="629"/>
      <c r="AO23" s="687"/>
      <c r="AP23" s="731" t="s">
        <v>289</v>
      </c>
      <c r="AQ23" s="738"/>
      <c r="AR23" s="738"/>
      <c r="AS23" s="738"/>
      <c r="AT23" s="738"/>
      <c r="AU23" s="738"/>
      <c r="AV23" s="738"/>
      <c r="AW23" s="738"/>
      <c r="AX23" s="738"/>
      <c r="AY23" s="738"/>
      <c r="AZ23" s="738"/>
      <c r="BA23" s="738"/>
      <c r="BB23" s="738"/>
      <c r="BC23" s="738"/>
      <c r="BD23" s="738"/>
      <c r="BE23" s="738"/>
      <c r="BF23" s="733"/>
      <c r="BG23" s="623">
        <v>649765</v>
      </c>
      <c r="BH23" s="626"/>
      <c r="BI23" s="626"/>
      <c r="BJ23" s="626"/>
      <c r="BK23" s="626"/>
      <c r="BL23" s="626"/>
      <c r="BM23" s="626"/>
      <c r="BN23" s="627"/>
      <c r="BO23" s="685">
        <v>8.1</v>
      </c>
      <c r="BP23" s="685"/>
      <c r="BQ23" s="685"/>
      <c r="BR23" s="685"/>
      <c r="BS23" s="631" t="s">
        <v>131</v>
      </c>
      <c r="BT23" s="626"/>
      <c r="BU23" s="626"/>
      <c r="BV23" s="626"/>
      <c r="BW23" s="626"/>
      <c r="BX23" s="626"/>
      <c r="BY23" s="626"/>
      <c r="BZ23" s="626"/>
      <c r="CA23" s="626"/>
      <c r="CB23" s="666"/>
      <c r="CD23" s="740" t="s">
        <v>228</v>
      </c>
      <c r="CE23" s="741"/>
      <c r="CF23" s="741"/>
      <c r="CG23" s="741"/>
      <c r="CH23" s="741"/>
      <c r="CI23" s="741"/>
      <c r="CJ23" s="741"/>
      <c r="CK23" s="741"/>
      <c r="CL23" s="741"/>
      <c r="CM23" s="741"/>
      <c r="CN23" s="741"/>
      <c r="CO23" s="741"/>
      <c r="CP23" s="741"/>
      <c r="CQ23" s="742"/>
      <c r="CR23" s="740" t="s">
        <v>290</v>
      </c>
      <c r="CS23" s="741"/>
      <c r="CT23" s="741"/>
      <c r="CU23" s="741"/>
      <c r="CV23" s="741"/>
      <c r="CW23" s="741"/>
      <c r="CX23" s="741"/>
      <c r="CY23" s="742"/>
      <c r="CZ23" s="740" t="s">
        <v>291</v>
      </c>
      <c r="DA23" s="741"/>
      <c r="DB23" s="741"/>
      <c r="DC23" s="742"/>
      <c r="DD23" s="740" t="s">
        <v>292</v>
      </c>
      <c r="DE23" s="741"/>
      <c r="DF23" s="741"/>
      <c r="DG23" s="741"/>
      <c r="DH23" s="741"/>
      <c r="DI23" s="741"/>
      <c r="DJ23" s="741"/>
      <c r="DK23" s="742"/>
      <c r="DL23" s="749" t="s">
        <v>293</v>
      </c>
      <c r="DM23" s="750"/>
      <c r="DN23" s="750"/>
      <c r="DO23" s="750"/>
      <c r="DP23" s="750"/>
      <c r="DQ23" s="750"/>
      <c r="DR23" s="750"/>
      <c r="DS23" s="750"/>
      <c r="DT23" s="750"/>
      <c r="DU23" s="750"/>
      <c r="DV23" s="751"/>
      <c r="DW23" s="740" t="s">
        <v>294</v>
      </c>
      <c r="DX23" s="741"/>
      <c r="DY23" s="741"/>
      <c r="DZ23" s="741"/>
      <c r="EA23" s="741"/>
      <c r="EB23" s="741"/>
      <c r="EC23" s="742"/>
    </row>
    <row r="24" spans="2:133" ht="11.25" customHeight="1" x14ac:dyDescent="0.15">
      <c r="B24" s="620" t="s">
        <v>295</v>
      </c>
      <c r="C24" s="621"/>
      <c r="D24" s="621"/>
      <c r="E24" s="621"/>
      <c r="F24" s="621"/>
      <c r="G24" s="621"/>
      <c r="H24" s="621"/>
      <c r="I24" s="621"/>
      <c r="J24" s="621"/>
      <c r="K24" s="621"/>
      <c r="L24" s="621"/>
      <c r="M24" s="621"/>
      <c r="N24" s="621"/>
      <c r="O24" s="621"/>
      <c r="P24" s="621"/>
      <c r="Q24" s="622"/>
      <c r="R24" s="623">
        <v>224420</v>
      </c>
      <c r="S24" s="626"/>
      <c r="T24" s="626"/>
      <c r="U24" s="626"/>
      <c r="V24" s="626"/>
      <c r="W24" s="626"/>
      <c r="X24" s="626"/>
      <c r="Y24" s="627"/>
      <c r="Z24" s="685">
        <v>0.7</v>
      </c>
      <c r="AA24" s="685"/>
      <c r="AB24" s="685"/>
      <c r="AC24" s="685"/>
      <c r="AD24" s="686" t="s">
        <v>131</v>
      </c>
      <c r="AE24" s="686"/>
      <c r="AF24" s="686"/>
      <c r="AG24" s="686"/>
      <c r="AH24" s="686"/>
      <c r="AI24" s="686"/>
      <c r="AJ24" s="686"/>
      <c r="AK24" s="686"/>
      <c r="AL24" s="628" t="s">
        <v>240</v>
      </c>
      <c r="AM24" s="629"/>
      <c r="AN24" s="629"/>
      <c r="AO24" s="687"/>
      <c r="AP24" s="731" t="s">
        <v>296</v>
      </c>
      <c r="AQ24" s="738"/>
      <c r="AR24" s="738"/>
      <c r="AS24" s="738"/>
      <c r="AT24" s="738"/>
      <c r="AU24" s="738"/>
      <c r="AV24" s="738"/>
      <c r="AW24" s="738"/>
      <c r="AX24" s="738"/>
      <c r="AY24" s="738"/>
      <c r="AZ24" s="738"/>
      <c r="BA24" s="738"/>
      <c r="BB24" s="738"/>
      <c r="BC24" s="738"/>
      <c r="BD24" s="738"/>
      <c r="BE24" s="738"/>
      <c r="BF24" s="733"/>
      <c r="BG24" s="623" t="s">
        <v>131</v>
      </c>
      <c r="BH24" s="626"/>
      <c r="BI24" s="626"/>
      <c r="BJ24" s="626"/>
      <c r="BK24" s="626"/>
      <c r="BL24" s="626"/>
      <c r="BM24" s="626"/>
      <c r="BN24" s="627"/>
      <c r="BO24" s="685" t="s">
        <v>240</v>
      </c>
      <c r="BP24" s="685"/>
      <c r="BQ24" s="685"/>
      <c r="BR24" s="685"/>
      <c r="BS24" s="631" t="s">
        <v>240</v>
      </c>
      <c r="BT24" s="626"/>
      <c r="BU24" s="626"/>
      <c r="BV24" s="626"/>
      <c r="BW24" s="626"/>
      <c r="BX24" s="626"/>
      <c r="BY24" s="626"/>
      <c r="BZ24" s="626"/>
      <c r="CA24" s="626"/>
      <c r="CB24" s="666"/>
      <c r="CD24" s="694" t="s">
        <v>297</v>
      </c>
      <c r="CE24" s="695"/>
      <c r="CF24" s="695"/>
      <c r="CG24" s="695"/>
      <c r="CH24" s="695"/>
      <c r="CI24" s="695"/>
      <c r="CJ24" s="695"/>
      <c r="CK24" s="695"/>
      <c r="CL24" s="695"/>
      <c r="CM24" s="695"/>
      <c r="CN24" s="695"/>
      <c r="CO24" s="695"/>
      <c r="CP24" s="695"/>
      <c r="CQ24" s="696"/>
      <c r="CR24" s="688">
        <v>11016190</v>
      </c>
      <c r="CS24" s="689"/>
      <c r="CT24" s="689"/>
      <c r="CU24" s="689"/>
      <c r="CV24" s="689"/>
      <c r="CW24" s="689"/>
      <c r="CX24" s="689"/>
      <c r="CY24" s="735"/>
      <c r="CZ24" s="736">
        <v>36.9</v>
      </c>
      <c r="DA24" s="705"/>
      <c r="DB24" s="705"/>
      <c r="DC24" s="739"/>
      <c r="DD24" s="734">
        <v>6850734</v>
      </c>
      <c r="DE24" s="689"/>
      <c r="DF24" s="689"/>
      <c r="DG24" s="689"/>
      <c r="DH24" s="689"/>
      <c r="DI24" s="689"/>
      <c r="DJ24" s="689"/>
      <c r="DK24" s="735"/>
      <c r="DL24" s="734">
        <v>6554900</v>
      </c>
      <c r="DM24" s="689"/>
      <c r="DN24" s="689"/>
      <c r="DO24" s="689"/>
      <c r="DP24" s="689"/>
      <c r="DQ24" s="689"/>
      <c r="DR24" s="689"/>
      <c r="DS24" s="689"/>
      <c r="DT24" s="689"/>
      <c r="DU24" s="689"/>
      <c r="DV24" s="735"/>
      <c r="DW24" s="736">
        <v>52.2</v>
      </c>
      <c r="DX24" s="705"/>
      <c r="DY24" s="705"/>
      <c r="DZ24" s="705"/>
      <c r="EA24" s="705"/>
      <c r="EB24" s="705"/>
      <c r="EC24" s="737"/>
    </row>
    <row r="25" spans="2:133" ht="11.25" customHeight="1" x14ac:dyDescent="0.15">
      <c r="B25" s="620" t="s">
        <v>298</v>
      </c>
      <c r="C25" s="621"/>
      <c r="D25" s="621"/>
      <c r="E25" s="621"/>
      <c r="F25" s="621"/>
      <c r="G25" s="621"/>
      <c r="H25" s="621"/>
      <c r="I25" s="621"/>
      <c r="J25" s="621"/>
      <c r="K25" s="621"/>
      <c r="L25" s="621"/>
      <c r="M25" s="621"/>
      <c r="N25" s="621"/>
      <c r="O25" s="621"/>
      <c r="P25" s="621"/>
      <c r="Q25" s="622"/>
      <c r="R25" s="623">
        <v>433634</v>
      </c>
      <c r="S25" s="626"/>
      <c r="T25" s="626"/>
      <c r="U25" s="626"/>
      <c r="V25" s="626"/>
      <c r="W25" s="626"/>
      <c r="X25" s="626"/>
      <c r="Y25" s="627"/>
      <c r="Z25" s="685">
        <v>1.3</v>
      </c>
      <c r="AA25" s="685"/>
      <c r="AB25" s="685"/>
      <c r="AC25" s="685"/>
      <c r="AD25" s="686">
        <v>44783</v>
      </c>
      <c r="AE25" s="686"/>
      <c r="AF25" s="686"/>
      <c r="AG25" s="686"/>
      <c r="AH25" s="686"/>
      <c r="AI25" s="686"/>
      <c r="AJ25" s="686"/>
      <c r="AK25" s="686"/>
      <c r="AL25" s="628">
        <v>0.4</v>
      </c>
      <c r="AM25" s="629"/>
      <c r="AN25" s="629"/>
      <c r="AO25" s="687"/>
      <c r="AP25" s="731" t="s">
        <v>299</v>
      </c>
      <c r="AQ25" s="738"/>
      <c r="AR25" s="738"/>
      <c r="AS25" s="738"/>
      <c r="AT25" s="738"/>
      <c r="AU25" s="738"/>
      <c r="AV25" s="738"/>
      <c r="AW25" s="738"/>
      <c r="AX25" s="738"/>
      <c r="AY25" s="738"/>
      <c r="AZ25" s="738"/>
      <c r="BA25" s="738"/>
      <c r="BB25" s="738"/>
      <c r="BC25" s="738"/>
      <c r="BD25" s="738"/>
      <c r="BE25" s="738"/>
      <c r="BF25" s="733"/>
      <c r="BG25" s="623" t="s">
        <v>131</v>
      </c>
      <c r="BH25" s="626"/>
      <c r="BI25" s="626"/>
      <c r="BJ25" s="626"/>
      <c r="BK25" s="626"/>
      <c r="BL25" s="626"/>
      <c r="BM25" s="626"/>
      <c r="BN25" s="627"/>
      <c r="BO25" s="685" t="s">
        <v>131</v>
      </c>
      <c r="BP25" s="685"/>
      <c r="BQ25" s="685"/>
      <c r="BR25" s="685"/>
      <c r="BS25" s="631" t="s">
        <v>240</v>
      </c>
      <c r="BT25" s="626"/>
      <c r="BU25" s="626"/>
      <c r="BV25" s="626"/>
      <c r="BW25" s="626"/>
      <c r="BX25" s="626"/>
      <c r="BY25" s="626"/>
      <c r="BZ25" s="626"/>
      <c r="CA25" s="626"/>
      <c r="CB25" s="666"/>
      <c r="CD25" s="667" t="s">
        <v>300</v>
      </c>
      <c r="CE25" s="664"/>
      <c r="CF25" s="664"/>
      <c r="CG25" s="664"/>
      <c r="CH25" s="664"/>
      <c r="CI25" s="664"/>
      <c r="CJ25" s="664"/>
      <c r="CK25" s="664"/>
      <c r="CL25" s="664"/>
      <c r="CM25" s="664"/>
      <c r="CN25" s="664"/>
      <c r="CO25" s="664"/>
      <c r="CP25" s="664"/>
      <c r="CQ25" s="665"/>
      <c r="CR25" s="623">
        <v>3577227</v>
      </c>
      <c r="CS25" s="624"/>
      <c r="CT25" s="624"/>
      <c r="CU25" s="624"/>
      <c r="CV25" s="624"/>
      <c r="CW25" s="624"/>
      <c r="CX25" s="624"/>
      <c r="CY25" s="625"/>
      <c r="CZ25" s="628">
        <v>12</v>
      </c>
      <c r="DA25" s="657"/>
      <c r="DB25" s="657"/>
      <c r="DC25" s="658"/>
      <c r="DD25" s="631">
        <v>3273731</v>
      </c>
      <c r="DE25" s="624"/>
      <c r="DF25" s="624"/>
      <c r="DG25" s="624"/>
      <c r="DH25" s="624"/>
      <c r="DI25" s="624"/>
      <c r="DJ25" s="624"/>
      <c r="DK25" s="625"/>
      <c r="DL25" s="631">
        <v>3120262</v>
      </c>
      <c r="DM25" s="624"/>
      <c r="DN25" s="624"/>
      <c r="DO25" s="624"/>
      <c r="DP25" s="624"/>
      <c r="DQ25" s="624"/>
      <c r="DR25" s="624"/>
      <c r="DS25" s="624"/>
      <c r="DT25" s="624"/>
      <c r="DU25" s="624"/>
      <c r="DV25" s="625"/>
      <c r="DW25" s="628">
        <v>24.9</v>
      </c>
      <c r="DX25" s="657"/>
      <c r="DY25" s="657"/>
      <c r="DZ25" s="657"/>
      <c r="EA25" s="657"/>
      <c r="EB25" s="657"/>
      <c r="EC25" s="659"/>
    </row>
    <row r="26" spans="2:133" ht="11.25" customHeight="1" x14ac:dyDescent="0.15">
      <c r="B26" s="620" t="s">
        <v>301</v>
      </c>
      <c r="C26" s="621"/>
      <c r="D26" s="621"/>
      <c r="E26" s="621"/>
      <c r="F26" s="621"/>
      <c r="G26" s="621"/>
      <c r="H26" s="621"/>
      <c r="I26" s="621"/>
      <c r="J26" s="621"/>
      <c r="K26" s="621"/>
      <c r="L26" s="621"/>
      <c r="M26" s="621"/>
      <c r="N26" s="621"/>
      <c r="O26" s="621"/>
      <c r="P26" s="621"/>
      <c r="Q26" s="622"/>
      <c r="R26" s="623">
        <v>88860</v>
      </c>
      <c r="S26" s="626"/>
      <c r="T26" s="626"/>
      <c r="U26" s="626"/>
      <c r="V26" s="626"/>
      <c r="W26" s="626"/>
      <c r="X26" s="626"/>
      <c r="Y26" s="627"/>
      <c r="Z26" s="685">
        <v>0.3</v>
      </c>
      <c r="AA26" s="685"/>
      <c r="AB26" s="685"/>
      <c r="AC26" s="685"/>
      <c r="AD26" s="686" t="s">
        <v>131</v>
      </c>
      <c r="AE26" s="686"/>
      <c r="AF26" s="686"/>
      <c r="AG26" s="686"/>
      <c r="AH26" s="686"/>
      <c r="AI26" s="686"/>
      <c r="AJ26" s="686"/>
      <c r="AK26" s="686"/>
      <c r="AL26" s="628" t="s">
        <v>131</v>
      </c>
      <c r="AM26" s="629"/>
      <c r="AN26" s="629"/>
      <c r="AO26" s="687"/>
      <c r="AP26" s="731" t="s">
        <v>302</v>
      </c>
      <c r="AQ26" s="732"/>
      <c r="AR26" s="732"/>
      <c r="AS26" s="732"/>
      <c r="AT26" s="732"/>
      <c r="AU26" s="732"/>
      <c r="AV26" s="732"/>
      <c r="AW26" s="732"/>
      <c r="AX26" s="732"/>
      <c r="AY26" s="732"/>
      <c r="AZ26" s="732"/>
      <c r="BA26" s="732"/>
      <c r="BB26" s="732"/>
      <c r="BC26" s="732"/>
      <c r="BD26" s="732"/>
      <c r="BE26" s="732"/>
      <c r="BF26" s="733"/>
      <c r="BG26" s="623" t="s">
        <v>240</v>
      </c>
      <c r="BH26" s="626"/>
      <c r="BI26" s="626"/>
      <c r="BJ26" s="626"/>
      <c r="BK26" s="626"/>
      <c r="BL26" s="626"/>
      <c r="BM26" s="626"/>
      <c r="BN26" s="627"/>
      <c r="BO26" s="685" t="s">
        <v>131</v>
      </c>
      <c r="BP26" s="685"/>
      <c r="BQ26" s="685"/>
      <c r="BR26" s="685"/>
      <c r="BS26" s="631" t="s">
        <v>131</v>
      </c>
      <c r="BT26" s="626"/>
      <c r="BU26" s="626"/>
      <c r="BV26" s="626"/>
      <c r="BW26" s="626"/>
      <c r="BX26" s="626"/>
      <c r="BY26" s="626"/>
      <c r="BZ26" s="626"/>
      <c r="CA26" s="626"/>
      <c r="CB26" s="666"/>
      <c r="CD26" s="667" t="s">
        <v>303</v>
      </c>
      <c r="CE26" s="664"/>
      <c r="CF26" s="664"/>
      <c r="CG26" s="664"/>
      <c r="CH26" s="664"/>
      <c r="CI26" s="664"/>
      <c r="CJ26" s="664"/>
      <c r="CK26" s="664"/>
      <c r="CL26" s="664"/>
      <c r="CM26" s="664"/>
      <c r="CN26" s="664"/>
      <c r="CO26" s="664"/>
      <c r="CP26" s="664"/>
      <c r="CQ26" s="665"/>
      <c r="CR26" s="623">
        <v>2236879</v>
      </c>
      <c r="CS26" s="626"/>
      <c r="CT26" s="626"/>
      <c r="CU26" s="626"/>
      <c r="CV26" s="626"/>
      <c r="CW26" s="626"/>
      <c r="CX26" s="626"/>
      <c r="CY26" s="627"/>
      <c r="CZ26" s="628">
        <v>7.5</v>
      </c>
      <c r="DA26" s="657"/>
      <c r="DB26" s="657"/>
      <c r="DC26" s="658"/>
      <c r="DD26" s="631">
        <v>2074382</v>
      </c>
      <c r="DE26" s="626"/>
      <c r="DF26" s="626"/>
      <c r="DG26" s="626"/>
      <c r="DH26" s="626"/>
      <c r="DI26" s="626"/>
      <c r="DJ26" s="626"/>
      <c r="DK26" s="627"/>
      <c r="DL26" s="631" t="s">
        <v>131</v>
      </c>
      <c r="DM26" s="626"/>
      <c r="DN26" s="626"/>
      <c r="DO26" s="626"/>
      <c r="DP26" s="626"/>
      <c r="DQ26" s="626"/>
      <c r="DR26" s="626"/>
      <c r="DS26" s="626"/>
      <c r="DT26" s="626"/>
      <c r="DU26" s="626"/>
      <c r="DV26" s="627"/>
      <c r="DW26" s="628" t="s">
        <v>131</v>
      </c>
      <c r="DX26" s="657"/>
      <c r="DY26" s="657"/>
      <c r="DZ26" s="657"/>
      <c r="EA26" s="657"/>
      <c r="EB26" s="657"/>
      <c r="EC26" s="659"/>
    </row>
    <row r="27" spans="2:133" ht="11.25" customHeight="1" x14ac:dyDescent="0.15">
      <c r="B27" s="620" t="s">
        <v>304</v>
      </c>
      <c r="C27" s="621"/>
      <c r="D27" s="621"/>
      <c r="E27" s="621"/>
      <c r="F27" s="621"/>
      <c r="G27" s="621"/>
      <c r="H27" s="621"/>
      <c r="I27" s="621"/>
      <c r="J27" s="621"/>
      <c r="K27" s="621"/>
      <c r="L27" s="621"/>
      <c r="M27" s="621"/>
      <c r="N27" s="621"/>
      <c r="O27" s="621"/>
      <c r="P27" s="621"/>
      <c r="Q27" s="622"/>
      <c r="R27" s="623">
        <v>4185612</v>
      </c>
      <c r="S27" s="626"/>
      <c r="T27" s="626"/>
      <c r="U27" s="626"/>
      <c r="V27" s="626"/>
      <c r="W27" s="626"/>
      <c r="X27" s="626"/>
      <c r="Y27" s="627"/>
      <c r="Z27" s="685">
        <v>12.7</v>
      </c>
      <c r="AA27" s="685"/>
      <c r="AB27" s="685"/>
      <c r="AC27" s="685"/>
      <c r="AD27" s="686" t="s">
        <v>240</v>
      </c>
      <c r="AE27" s="686"/>
      <c r="AF27" s="686"/>
      <c r="AG27" s="686"/>
      <c r="AH27" s="686"/>
      <c r="AI27" s="686"/>
      <c r="AJ27" s="686"/>
      <c r="AK27" s="686"/>
      <c r="AL27" s="628" t="s">
        <v>131</v>
      </c>
      <c r="AM27" s="629"/>
      <c r="AN27" s="629"/>
      <c r="AO27" s="687"/>
      <c r="AP27" s="620" t="s">
        <v>305</v>
      </c>
      <c r="AQ27" s="621"/>
      <c r="AR27" s="621"/>
      <c r="AS27" s="621"/>
      <c r="AT27" s="621"/>
      <c r="AU27" s="621"/>
      <c r="AV27" s="621"/>
      <c r="AW27" s="621"/>
      <c r="AX27" s="621"/>
      <c r="AY27" s="621"/>
      <c r="AZ27" s="621"/>
      <c r="BA27" s="621"/>
      <c r="BB27" s="621"/>
      <c r="BC27" s="621"/>
      <c r="BD27" s="621"/>
      <c r="BE27" s="621"/>
      <c r="BF27" s="622"/>
      <c r="BG27" s="623">
        <v>8003085</v>
      </c>
      <c r="BH27" s="626"/>
      <c r="BI27" s="626"/>
      <c r="BJ27" s="626"/>
      <c r="BK27" s="626"/>
      <c r="BL27" s="626"/>
      <c r="BM27" s="626"/>
      <c r="BN27" s="627"/>
      <c r="BO27" s="685">
        <v>100</v>
      </c>
      <c r="BP27" s="685"/>
      <c r="BQ27" s="685"/>
      <c r="BR27" s="685"/>
      <c r="BS27" s="631">
        <v>48331</v>
      </c>
      <c r="BT27" s="626"/>
      <c r="BU27" s="626"/>
      <c r="BV27" s="626"/>
      <c r="BW27" s="626"/>
      <c r="BX27" s="626"/>
      <c r="BY27" s="626"/>
      <c r="BZ27" s="626"/>
      <c r="CA27" s="626"/>
      <c r="CB27" s="666"/>
      <c r="CD27" s="667" t="s">
        <v>306</v>
      </c>
      <c r="CE27" s="664"/>
      <c r="CF27" s="664"/>
      <c r="CG27" s="664"/>
      <c r="CH27" s="664"/>
      <c r="CI27" s="664"/>
      <c r="CJ27" s="664"/>
      <c r="CK27" s="664"/>
      <c r="CL27" s="664"/>
      <c r="CM27" s="664"/>
      <c r="CN27" s="664"/>
      <c r="CO27" s="664"/>
      <c r="CP27" s="664"/>
      <c r="CQ27" s="665"/>
      <c r="CR27" s="623">
        <v>5370536</v>
      </c>
      <c r="CS27" s="624"/>
      <c r="CT27" s="624"/>
      <c r="CU27" s="624"/>
      <c r="CV27" s="624"/>
      <c r="CW27" s="624"/>
      <c r="CX27" s="624"/>
      <c r="CY27" s="625"/>
      <c r="CZ27" s="628">
        <v>18</v>
      </c>
      <c r="DA27" s="657"/>
      <c r="DB27" s="657"/>
      <c r="DC27" s="658"/>
      <c r="DD27" s="631">
        <v>1711345</v>
      </c>
      <c r="DE27" s="624"/>
      <c r="DF27" s="624"/>
      <c r="DG27" s="624"/>
      <c r="DH27" s="624"/>
      <c r="DI27" s="624"/>
      <c r="DJ27" s="624"/>
      <c r="DK27" s="625"/>
      <c r="DL27" s="631">
        <v>1568980</v>
      </c>
      <c r="DM27" s="624"/>
      <c r="DN27" s="624"/>
      <c r="DO27" s="624"/>
      <c r="DP27" s="624"/>
      <c r="DQ27" s="624"/>
      <c r="DR27" s="624"/>
      <c r="DS27" s="624"/>
      <c r="DT27" s="624"/>
      <c r="DU27" s="624"/>
      <c r="DV27" s="625"/>
      <c r="DW27" s="628">
        <v>12.5</v>
      </c>
      <c r="DX27" s="657"/>
      <c r="DY27" s="657"/>
      <c r="DZ27" s="657"/>
      <c r="EA27" s="657"/>
      <c r="EB27" s="657"/>
      <c r="EC27" s="659"/>
    </row>
    <row r="28" spans="2:133" ht="11.25" customHeight="1" x14ac:dyDescent="0.15">
      <c r="B28" s="728" t="s">
        <v>307</v>
      </c>
      <c r="C28" s="729"/>
      <c r="D28" s="729"/>
      <c r="E28" s="729"/>
      <c r="F28" s="729"/>
      <c r="G28" s="729"/>
      <c r="H28" s="729"/>
      <c r="I28" s="729"/>
      <c r="J28" s="729"/>
      <c r="K28" s="729"/>
      <c r="L28" s="729"/>
      <c r="M28" s="729"/>
      <c r="N28" s="729"/>
      <c r="O28" s="729"/>
      <c r="P28" s="729"/>
      <c r="Q28" s="730"/>
      <c r="R28" s="623">
        <v>23833</v>
      </c>
      <c r="S28" s="626"/>
      <c r="T28" s="626"/>
      <c r="U28" s="626"/>
      <c r="V28" s="626"/>
      <c r="W28" s="626"/>
      <c r="X28" s="626"/>
      <c r="Y28" s="627"/>
      <c r="Z28" s="685">
        <v>0.1</v>
      </c>
      <c r="AA28" s="685"/>
      <c r="AB28" s="685"/>
      <c r="AC28" s="685"/>
      <c r="AD28" s="686">
        <v>23833</v>
      </c>
      <c r="AE28" s="686"/>
      <c r="AF28" s="686"/>
      <c r="AG28" s="686"/>
      <c r="AH28" s="686"/>
      <c r="AI28" s="686"/>
      <c r="AJ28" s="686"/>
      <c r="AK28" s="686"/>
      <c r="AL28" s="628">
        <v>0.2</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308</v>
      </c>
      <c r="CE28" s="664"/>
      <c r="CF28" s="664"/>
      <c r="CG28" s="664"/>
      <c r="CH28" s="664"/>
      <c r="CI28" s="664"/>
      <c r="CJ28" s="664"/>
      <c r="CK28" s="664"/>
      <c r="CL28" s="664"/>
      <c r="CM28" s="664"/>
      <c r="CN28" s="664"/>
      <c r="CO28" s="664"/>
      <c r="CP28" s="664"/>
      <c r="CQ28" s="665"/>
      <c r="CR28" s="623">
        <v>2068427</v>
      </c>
      <c r="CS28" s="626"/>
      <c r="CT28" s="626"/>
      <c r="CU28" s="626"/>
      <c r="CV28" s="626"/>
      <c r="CW28" s="626"/>
      <c r="CX28" s="626"/>
      <c r="CY28" s="627"/>
      <c r="CZ28" s="628">
        <v>6.9</v>
      </c>
      <c r="DA28" s="657"/>
      <c r="DB28" s="657"/>
      <c r="DC28" s="658"/>
      <c r="DD28" s="631">
        <v>1865658</v>
      </c>
      <c r="DE28" s="626"/>
      <c r="DF28" s="626"/>
      <c r="DG28" s="626"/>
      <c r="DH28" s="626"/>
      <c r="DI28" s="626"/>
      <c r="DJ28" s="626"/>
      <c r="DK28" s="627"/>
      <c r="DL28" s="631">
        <v>1865658</v>
      </c>
      <c r="DM28" s="626"/>
      <c r="DN28" s="626"/>
      <c r="DO28" s="626"/>
      <c r="DP28" s="626"/>
      <c r="DQ28" s="626"/>
      <c r="DR28" s="626"/>
      <c r="DS28" s="626"/>
      <c r="DT28" s="626"/>
      <c r="DU28" s="626"/>
      <c r="DV28" s="627"/>
      <c r="DW28" s="628">
        <v>14.9</v>
      </c>
      <c r="DX28" s="657"/>
      <c r="DY28" s="657"/>
      <c r="DZ28" s="657"/>
      <c r="EA28" s="657"/>
      <c r="EB28" s="657"/>
      <c r="EC28" s="659"/>
    </row>
    <row r="29" spans="2:133" ht="11.25" customHeight="1" x14ac:dyDescent="0.15">
      <c r="B29" s="620" t="s">
        <v>309</v>
      </c>
      <c r="C29" s="621"/>
      <c r="D29" s="621"/>
      <c r="E29" s="621"/>
      <c r="F29" s="621"/>
      <c r="G29" s="621"/>
      <c r="H29" s="621"/>
      <c r="I29" s="621"/>
      <c r="J29" s="621"/>
      <c r="K29" s="621"/>
      <c r="L29" s="621"/>
      <c r="M29" s="621"/>
      <c r="N29" s="621"/>
      <c r="O29" s="621"/>
      <c r="P29" s="621"/>
      <c r="Q29" s="622"/>
      <c r="R29" s="623">
        <v>1458064</v>
      </c>
      <c r="S29" s="626"/>
      <c r="T29" s="626"/>
      <c r="U29" s="626"/>
      <c r="V29" s="626"/>
      <c r="W29" s="626"/>
      <c r="X29" s="626"/>
      <c r="Y29" s="627"/>
      <c r="Z29" s="685">
        <v>4.4000000000000004</v>
      </c>
      <c r="AA29" s="685"/>
      <c r="AB29" s="685"/>
      <c r="AC29" s="685"/>
      <c r="AD29" s="686" t="s">
        <v>131</v>
      </c>
      <c r="AE29" s="686"/>
      <c r="AF29" s="686"/>
      <c r="AG29" s="686"/>
      <c r="AH29" s="686"/>
      <c r="AI29" s="686"/>
      <c r="AJ29" s="686"/>
      <c r="AK29" s="686"/>
      <c r="AL29" s="628" t="s">
        <v>131</v>
      </c>
      <c r="AM29" s="629"/>
      <c r="AN29" s="629"/>
      <c r="AO29" s="687"/>
      <c r="AP29" s="697" t="s">
        <v>228</v>
      </c>
      <c r="AQ29" s="698"/>
      <c r="AR29" s="698"/>
      <c r="AS29" s="698"/>
      <c r="AT29" s="698"/>
      <c r="AU29" s="698"/>
      <c r="AV29" s="698"/>
      <c r="AW29" s="698"/>
      <c r="AX29" s="698"/>
      <c r="AY29" s="698"/>
      <c r="AZ29" s="698"/>
      <c r="BA29" s="698"/>
      <c r="BB29" s="698"/>
      <c r="BC29" s="698"/>
      <c r="BD29" s="698"/>
      <c r="BE29" s="698"/>
      <c r="BF29" s="699"/>
      <c r="BG29" s="697" t="s">
        <v>310</v>
      </c>
      <c r="BH29" s="725"/>
      <c r="BI29" s="725"/>
      <c r="BJ29" s="725"/>
      <c r="BK29" s="725"/>
      <c r="BL29" s="725"/>
      <c r="BM29" s="725"/>
      <c r="BN29" s="725"/>
      <c r="BO29" s="725"/>
      <c r="BP29" s="725"/>
      <c r="BQ29" s="726"/>
      <c r="BR29" s="697" t="s">
        <v>311</v>
      </c>
      <c r="BS29" s="725"/>
      <c r="BT29" s="725"/>
      <c r="BU29" s="725"/>
      <c r="BV29" s="725"/>
      <c r="BW29" s="725"/>
      <c r="BX29" s="725"/>
      <c r="BY29" s="725"/>
      <c r="BZ29" s="725"/>
      <c r="CA29" s="725"/>
      <c r="CB29" s="726"/>
      <c r="CD29" s="707" t="s">
        <v>312</v>
      </c>
      <c r="CE29" s="708"/>
      <c r="CF29" s="667" t="s">
        <v>313</v>
      </c>
      <c r="CG29" s="664"/>
      <c r="CH29" s="664"/>
      <c r="CI29" s="664"/>
      <c r="CJ29" s="664"/>
      <c r="CK29" s="664"/>
      <c r="CL29" s="664"/>
      <c r="CM29" s="664"/>
      <c r="CN29" s="664"/>
      <c r="CO29" s="664"/>
      <c r="CP29" s="664"/>
      <c r="CQ29" s="665"/>
      <c r="CR29" s="623">
        <v>2068393</v>
      </c>
      <c r="CS29" s="624"/>
      <c r="CT29" s="624"/>
      <c r="CU29" s="624"/>
      <c r="CV29" s="624"/>
      <c r="CW29" s="624"/>
      <c r="CX29" s="624"/>
      <c r="CY29" s="625"/>
      <c r="CZ29" s="628">
        <v>6.9</v>
      </c>
      <c r="DA29" s="657"/>
      <c r="DB29" s="657"/>
      <c r="DC29" s="658"/>
      <c r="DD29" s="631">
        <v>1865624</v>
      </c>
      <c r="DE29" s="624"/>
      <c r="DF29" s="624"/>
      <c r="DG29" s="624"/>
      <c r="DH29" s="624"/>
      <c r="DI29" s="624"/>
      <c r="DJ29" s="624"/>
      <c r="DK29" s="625"/>
      <c r="DL29" s="631">
        <v>1865624</v>
      </c>
      <c r="DM29" s="624"/>
      <c r="DN29" s="624"/>
      <c r="DO29" s="624"/>
      <c r="DP29" s="624"/>
      <c r="DQ29" s="624"/>
      <c r="DR29" s="624"/>
      <c r="DS29" s="624"/>
      <c r="DT29" s="624"/>
      <c r="DU29" s="624"/>
      <c r="DV29" s="625"/>
      <c r="DW29" s="628">
        <v>14.9</v>
      </c>
      <c r="DX29" s="657"/>
      <c r="DY29" s="657"/>
      <c r="DZ29" s="657"/>
      <c r="EA29" s="657"/>
      <c r="EB29" s="657"/>
      <c r="EC29" s="659"/>
    </row>
    <row r="30" spans="2:133" ht="11.25" customHeight="1" x14ac:dyDescent="0.15">
      <c r="B30" s="620" t="s">
        <v>314</v>
      </c>
      <c r="C30" s="621"/>
      <c r="D30" s="621"/>
      <c r="E30" s="621"/>
      <c r="F30" s="621"/>
      <c r="G30" s="621"/>
      <c r="H30" s="621"/>
      <c r="I30" s="621"/>
      <c r="J30" s="621"/>
      <c r="K30" s="621"/>
      <c r="L30" s="621"/>
      <c r="M30" s="621"/>
      <c r="N30" s="621"/>
      <c r="O30" s="621"/>
      <c r="P30" s="621"/>
      <c r="Q30" s="622"/>
      <c r="R30" s="623">
        <v>351149</v>
      </c>
      <c r="S30" s="626"/>
      <c r="T30" s="626"/>
      <c r="U30" s="626"/>
      <c r="V30" s="626"/>
      <c r="W30" s="626"/>
      <c r="X30" s="626"/>
      <c r="Y30" s="627"/>
      <c r="Z30" s="685">
        <v>1.1000000000000001</v>
      </c>
      <c r="AA30" s="685"/>
      <c r="AB30" s="685"/>
      <c r="AC30" s="685"/>
      <c r="AD30" s="686">
        <v>72626</v>
      </c>
      <c r="AE30" s="686"/>
      <c r="AF30" s="686"/>
      <c r="AG30" s="686"/>
      <c r="AH30" s="686"/>
      <c r="AI30" s="686"/>
      <c r="AJ30" s="686"/>
      <c r="AK30" s="686"/>
      <c r="AL30" s="628">
        <v>0.6</v>
      </c>
      <c r="AM30" s="629"/>
      <c r="AN30" s="629"/>
      <c r="AO30" s="687"/>
      <c r="AP30" s="713" t="s">
        <v>315</v>
      </c>
      <c r="AQ30" s="714"/>
      <c r="AR30" s="714"/>
      <c r="AS30" s="714"/>
      <c r="AT30" s="719" t="s">
        <v>316</v>
      </c>
      <c r="AU30" s="230"/>
      <c r="AV30" s="230"/>
      <c r="AW30" s="230"/>
      <c r="AX30" s="722" t="s">
        <v>192</v>
      </c>
      <c r="AY30" s="723"/>
      <c r="AZ30" s="723"/>
      <c r="BA30" s="723"/>
      <c r="BB30" s="723"/>
      <c r="BC30" s="723"/>
      <c r="BD30" s="723"/>
      <c r="BE30" s="723"/>
      <c r="BF30" s="724"/>
      <c r="BG30" s="703">
        <v>99.2</v>
      </c>
      <c r="BH30" s="704"/>
      <c r="BI30" s="704"/>
      <c r="BJ30" s="704"/>
      <c r="BK30" s="704"/>
      <c r="BL30" s="704"/>
      <c r="BM30" s="705">
        <v>98.1</v>
      </c>
      <c r="BN30" s="704"/>
      <c r="BO30" s="704"/>
      <c r="BP30" s="704"/>
      <c r="BQ30" s="706"/>
      <c r="BR30" s="703">
        <v>99.3</v>
      </c>
      <c r="BS30" s="704"/>
      <c r="BT30" s="704"/>
      <c r="BU30" s="704"/>
      <c r="BV30" s="704"/>
      <c r="BW30" s="704"/>
      <c r="BX30" s="705">
        <v>98.1</v>
      </c>
      <c r="BY30" s="704"/>
      <c r="BZ30" s="704"/>
      <c r="CA30" s="704"/>
      <c r="CB30" s="706"/>
      <c r="CD30" s="709"/>
      <c r="CE30" s="710"/>
      <c r="CF30" s="667" t="s">
        <v>317</v>
      </c>
      <c r="CG30" s="664"/>
      <c r="CH30" s="664"/>
      <c r="CI30" s="664"/>
      <c r="CJ30" s="664"/>
      <c r="CK30" s="664"/>
      <c r="CL30" s="664"/>
      <c r="CM30" s="664"/>
      <c r="CN30" s="664"/>
      <c r="CO30" s="664"/>
      <c r="CP30" s="664"/>
      <c r="CQ30" s="665"/>
      <c r="CR30" s="623">
        <v>1902314</v>
      </c>
      <c r="CS30" s="626"/>
      <c r="CT30" s="626"/>
      <c r="CU30" s="626"/>
      <c r="CV30" s="626"/>
      <c r="CW30" s="626"/>
      <c r="CX30" s="626"/>
      <c r="CY30" s="627"/>
      <c r="CZ30" s="628">
        <v>6.4</v>
      </c>
      <c r="DA30" s="657"/>
      <c r="DB30" s="657"/>
      <c r="DC30" s="658"/>
      <c r="DD30" s="631">
        <v>1710022</v>
      </c>
      <c r="DE30" s="626"/>
      <c r="DF30" s="626"/>
      <c r="DG30" s="626"/>
      <c r="DH30" s="626"/>
      <c r="DI30" s="626"/>
      <c r="DJ30" s="626"/>
      <c r="DK30" s="627"/>
      <c r="DL30" s="631">
        <v>1710022</v>
      </c>
      <c r="DM30" s="626"/>
      <c r="DN30" s="626"/>
      <c r="DO30" s="626"/>
      <c r="DP30" s="626"/>
      <c r="DQ30" s="626"/>
      <c r="DR30" s="626"/>
      <c r="DS30" s="626"/>
      <c r="DT30" s="626"/>
      <c r="DU30" s="626"/>
      <c r="DV30" s="627"/>
      <c r="DW30" s="628">
        <v>13.6</v>
      </c>
      <c r="DX30" s="657"/>
      <c r="DY30" s="657"/>
      <c r="DZ30" s="657"/>
      <c r="EA30" s="657"/>
      <c r="EB30" s="657"/>
      <c r="EC30" s="659"/>
    </row>
    <row r="31" spans="2:133" ht="11.25" customHeight="1" x14ac:dyDescent="0.15">
      <c r="B31" s="620" t="s">
        <v>318</v>
      </c>
      <c r="C31" s="621"/>
      <c r="D31" s="621"/>
      <c r="E31" s="621"/>
      <c r="F31" s="621"/>
      <c r="G31" s="621"/>
      <c r="H31" s="621"/>
      <c r="I31" s="621"/>
      <c r="J31" s="621"/>
      <c r="K31" s="621"/>
      <c r="L31" s="621"/>
      <c r="M31" s="621"/>
      <c r="N31" s="621"/>
      <c r="O31" s="621"/>
      <c r="P31" s="621"/>
      <c r="Q31" s="622"/>
      <c r="R31" s="623">
        <v>2042866</v>
      </c>
      <c r="S31" s="626"/>
      <c r="T31" s="626"/>
      <c r="U31" s="626"/>
      <c r="V31" s="626"/>
      <c r="W31" s="626"/>
      <c r="X31" s="626"/>
      <c r="Y31" s="627"/>
      <c r="Z31" s="685">
        <v>6.2</v>
      </c>
      <c r="AA31" s="685"/>
      <c r="AB31" s="685"/>
      <c r="AC31" s="685"/>
      <c r="AD31" s="686" t="s">
        <v>131</v>
      </c>
      <c r="AE31" s="686"/>
      <c r="AF31" s="686"/>
      <c r="AG31" s="686"/>
      <c r="AH31" s="686"/>
      <c r="AI31" s="686"/>
      <c r="AJ31" s="686"/>
      <c r="AK31" s="686"/>
      <c r="AL31" s="628" t="s">
        <v>131</v>
      </c>
      <c r="AM31" s="629"/>
      <c r="AN31" s="629"/>
      <c r="AO31" s="687"/>
      <c r="AP31" s="715"/>
      <c r="AQ31" s="716"/>
      <c r="AR31" s="716"/>
      <c r="AS31" s="716"/>
      <c r="AT31" s="720"/>
      <c r="AU31" s="229" t="s">
        <v>319</v>
      </c>
      <c r="AV31" s="229"/>
      <c r="AW31" s="229"/>
      <c r="AX31" s="620" t="s">
        <v>320</v>
      </c>
      <c r="AY31" s="621"/>
      <c r="AZ31" s="621"/>
      <c r="BA31" s="621"/>
      <c r="BB31" s="621"/>
      <c r="BC31" s="621"/>
      <c r="BD31" s="621"/>
      <c r="BE31" s="621"/>
      <c r="BF31" s="622"/>
      <c r="BG31" s="701">
        <v>98.9</v>
      </c>
      <c r="BH31" s="624"/>
      <c r="BI31" s="624"/>
      <c r="BJ31" s="624"/>
      <c r="BK31" s="624"/>
      <c r="BL31" s="624"/>
      <c r="BM31" s="629">
        <v>97</v>
      </c>
      <c r="BN31" s="702"/>
      <c r="BO31" s="702"/>
      <c r="BP31" s="702"/>
      <c r="BQ31" s="663"/>
      <c r="BR31" s="701">
        <v>99</v>
      </c>
      <c r="BS31" s="624"/>
      <c r="BT31" s="624"/>
      <c r="BU31" s="624"/>
      <c r="BV31" s="624"/>
      <c r="BW31" s="624"/>
      <c r="BX31" s="629">
        <v>97.2</v>
      </c>
      <c r="BY31" s="702"/>
      <c r="BZ31" s="702"/>
      <c r="CA31" s="702"/>
      <c r="CB31" s="663"/>
      <c r="CD31" s="709"/>
      <c r="CE31" s="710"/>
      <c r="CF31" s="667" t="s">
        <v>321</v>
      </c>
      <c r="CG31" s="664"/>
      <c r="CH31" s="664"/>
      <c r="CI31" s="664"/>
      <c r="CJ31" s="664"/>
      <c r="CK31" s="664"/>
      <c r="CL31" s="664"/>
      <c r="CM31" s="664"/>
      <c r="CN31" s="664"/>
      <c r="CO31" s="664"/>
      <c r="CP31" s="664"/>
      <c r="CQ31" s="665"/>
      <c r="CR31" s="623">
        <v>166079</v>
      </c>
      <c r="CS31" s="624"/>
      <c r="CT31" s="624"/>
      <c r="CU31" s="624"/>
      <c r="CV31" s="624"/>
      <c r="CW31" s="624"/>
      <c r="CX31" s="624"/>
      <c r="CY31" s="625"/>
      <c r="CZ31" s="628">
        <v>0.6</v>
      </c>
      <c r="DA31" s="657"/>
      <c r="DB31" s="657"/>
      <c r="DC31" s="658"/>
      <c r="DD31" s="631">
        <v>155602</v>
      </c>
      <c r="DE31" s="624"/>
      <c r="DF31" s="624"/>
      <c r="DG31" s="624"/>
      <c r="DH31" s="624"/>
      <c r="DI31" s="624"/>
      <c r="DJ31" s="624"/>
      <c r="DK31" s="625"/>
      <c r="DL31" s="631">
        <v>155602</v>
      </c>
      <c r="DM31" s="624"/>
      <c r="DN31" s="624"/>
      <c r="DO31" s="624"/>
      <c r="DP31" s="624"/>
      <c r="DQ31" s="624"/>
      <c r="DR31" s="624"/>
      <c r="DS31" s="624"/>
      <c r="DT31" s="624"/>
      <c r="DU31" s="624"/>
      <c r="DV31" s="625"/>
      <c r="DW31" s="628">
        <v>1.2</v>
      </c>
      <c r="DX31" s="657"/>
      <c r="DY31" s="657"/>
      <c r="DZ31" s="657"/>
      <c r="EA31" s="657"/>
      <c r="EB31" s="657"/>
      <c r="EC31" s="659"/>
    </row>
    <row r="32" spans="2:133" ht="11.25" customHeight="1" x14ac:dyDescent="0.15">
      <c r="B32" s="620" t="s">
        <v>322</v>
      </c>
      <c r="C32" s="621"/>
      <c r="D32" s="621"/>
      <c r="E32" s="621"/>
      <c r="F32" s="621"/>
      <c r="G32" s="621"/>
      <c r="H32" s="621"/>
      <c r="I32" s="621"/>
      <c r="J32" s="621"/>
      <c r="K32" s="621"/>
      <c r="L32" s="621"/>
      <c r="M32" s="621"/>
      <c r="N32" s="621"/>
      <c r="O32" s="621"/>
      <c r="P32" s="621"/>
      <c r="Q32" s="622"/>
      <c r="R32" s="623">
        <v>4225796</v>
      </c>
      <c r="S32" s="626"/>
      <c r="T32" s="626"/>
      <c r="U32" s="626"/>
      <c r="V32" s="626"/>
      <c r="W32" s="626"/>
      <c r="X32" s="626"/>
      <c r="Y32" s="627"/>
      <c r="Z32" s="685">
        <v>12.8</v>
      </c>
      <c r="AA32" s="685"/>
      <c r="AB32" s="685"/>
      <c r="AC32" s="685"/>
      <c r="AD32" s="686" t="s">
        <v>131</v>
      </c>
      <c r="AE32" s="686"/>
      <c r="AF32" s="686"/>
      <c r="AG32" s="686"/>
      <c r="AH32" s="686"/>
      <c r="AI32" s="686"/>
      <c r="AJ32" s="686"/>
      <c r="AK32" s="686"/>
      <c r="AL32" s="628" t="s">
        <v>131</v>
      </c>
      <c r="AM32" s="629"/>
      <c r="AN32" s="629"/>
      <c r="AO32" s="687"/>
      <c r="AP32" s="717"/>
      <c r="AQ32" s="718"/>
      <c r="AR32" s="718"/>
      <c r="AS32" s="718"/>
      <c r="AT32" s="721"/>
      <c r="AU32" s="231"/>
      <c r="AV32" s="231"/>
      <c r="AW32" s="231"/>
      <c r="AX32" s="635" t="s">
        <v>323</v>
      </c>
      <c r="AY32" s="636"/>
      <c r="AZ32" s="636"/>
      <c r="BA32" s="636"/>
      <c r="BB32" s="636"/>
      <c r="BC32" s="636"/>
      <c r="BD32" s="636"/>
      <c r="BE32" s="636"/>
      <c r="BF32" s="637"/>
      <c r="BG32" s="700">
        <v>99.4</v>
      </c>
      <c r="BH32" s="639"/>
      <c r="BI32" s="639"/>
      <c r="BJ32" s="639"/>
      <c r="BK32" s="639"/>
      <c r="BL32" s="639"/>
      <c r="BM32" s="683">
        <v>98.8</v>
      </c>
      <c r="BN32" s="639"/>
      <c r="BO32" s="639"/>
      <c r="BP32" s="639"/>
      <c r="BQ32" s="676"/>
      <c r="BR32" s="700">
        <v>99.5</v>
      </c>
      <c r="BS32" s="639"/>
      <c r="BT32" s="639"/>
      <c r="BU32" s="639"/>
      <c r="BV32" s="639"/>
      <c r="BW32" s="639"/>
      <c r="BX32" s="683">
        <v>98.8</v>
      </c>
      <c r="BY32" s="639"/>
      <c r="BZ32" s="639"/>
      <c r="CA32" s="639"/>
      <c r="CB32" s="676"/>
      <c r="CD32" s="711"/>
      <c r="CE32" s="712"/>
      <c r="CF32" s="667" t="s">
        <v>324</v>
      </c>
      <c r="CG32" s="664"/>
      <c r="CH32" s="664"/>
      <c r="CI32" s="664"/>
      <c r="CJ32" s="664"/>
      <c r="CK32" s="664"/>
      <c r="CL32" s="664"/>
      <c r="CM32" s="664"/>
      <c r="CN32" s="664"/>
      <c r="CO32" s="664"/>
      <c r="CP32" s="664"/>
      <c r="CQ32" s="665"/>
      <c r="CR32" s="623">
        <v>34</v>
      </c>
      <c r="CS32" s="626"/>
      <c r="CT32" s="626"/>
      <c r="CU32" s="626"/>
      <c r="CV32" s="626"/>
      <c r="CW32" s="626"/>
      <c r="CX32" s="626"/>
      <c r="CY32" s="627"/>
      <c r="CZ32" s="628">
        <v>0</v>
      </c>
      <c r="DA32" s="657"/>
      <c r="DB32" s="657"/>
      <c r="DC32" s="658"/>
      <c r="DD32" s="631">
        <v>34</v>
      </c>
      <c r="DE32" s="626"/>
      <c r="DF32" s="626"/>
      <c r="DG32" s="626"/>
      <c r="DH32" s="626"/>
      <c r="DI32" s="626"/>
      <c r="DJ32" s="626"/>
      <c r="DK32" s="627"/>
      <c r="DL32" s="631">
        <v>34</v>
      </c>
      <c r="DM32" s="626"/>
      <c r="DN32" s="626"/>
      <c r="DO32" s="626"/>
      <c r="DP32" s="626"/>
      <c r="DQ32" s="626"/>
      <c r="DR32" s="626"/>
      <c r="DS32" s="626"/>
      <c r="DT32" s="626"/>
      <c r="DU32" s="626"/>
      <c r="DV32" s="627"/>
      <c r="DW32" s="628">
        <v>0</v>
      </c>
      <c r="DX32" s="657"/>
      <c r="DY32" s="657"/>
      <c r="DZ32" s="657"/>
      <c r="EA32" s="657"/>
      <c r="EB32" s="657"/>
      <c r="EC32" s="659"/>
    </row>
    <row r="33" spans="2:133" ht="11.25" customHeight="1" x14ac:dyDescent="0.15">
      <c r="B33" s="620" t="s">
        <v>325</v>
      </c>
      <c r="C33" s="621"/>
      <c r="D33" s="621"/>
      <c r="E33" s="621"/>
      <c r="F33" s="621"/>
      <c r="G33" s="621"/>
      <c r="H33" s="621"/>
      <c r="I33" s="621"/>
      <c r="J33" s="621"/>
      <c r="K33" s="621"/>
      <c r="L33" s="621"/>
      <c r="M33" s="621"/>
      <c r="N33" s="621"/>
      <c r="O33" s="621"/>
      <c r="P33" s="621"/>
      <c r="Q33" s="622"/>
      <c r="R33" s="623">
        <v>3341875</v>
      </c>
      <c r="S33" s="626"/>
      <c r="T33" s="626"/>
      <c r="U33" s="626"/>
      <c r="V33" s="626"/>
      <c r="W33" s="626"/>
      <c r="X33" s="626"/>
      <c r="Y33" s="627"/>
      <c r="Z33" s="685">
        <v>10.199999999999999</v>
      </c>
      <c r="AA33" s="685"/>
      <c r="AB33" s="685"/>
      <c r="AC33" s="685"/>
      <c r="AD33" s="686" t="s">
        <v>131</v>
      </c>
      <c r="AE33" s="686"/>
      <c r="AF33" s="686"/>
      <c r="AG33" s="686"/>
      <c r="AH33" s="686"/>
      <c r="AI33" s="686"/>
      <c r="AJ33" s="686"/>
      <c r="AK33" s="686"/>
      <c r="AL33" s="628" t="s">
        <v>240</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326</v>
      </c>
      <c r="CE33" s="664"/>
      <c r="CF33" s="664"/>
      <c r="CG33" s="664"/>
      <c r="CH33" s="664"/>
      <c r="CI33" s="664"/>
      <c r="CJ33" s="664"/>
      <c r="CK33" s="664"/>
      <c r="CL33" s="664"/>
      <c r="CM33" s="664"/>
      <c r="CN33" s="664"/>
      <c r="CO33" s="664"/>
      <c r="CP33" s="664"/>
      <c r="CQ33" s="665"/>
      <c r="CR33" s="623">
        <v>14942270</v>
      </c>
      <c r="CS33" s="624"/>
      <c r="CT33" s="624"/>
      <c r="CU33" s="624"/>
      <c r="CV33" s="624"/>
      <c r="CW33" s="624"/>
      <c r="CX33" s="624"/>
      <c r="CY33" s="625"/>
      <c r="CZ33" s="628">
        <v>50</v>
      </c>
      <c r="DA33" s="657"/>
      <c r="DB33" s="657"/>
      <c r="DC33" s="658"/>
      <c r="DD33" s="631">
        <v>9112458</v>
      </c>
      <c r="DE33" s="624"/>
      <c r="DF33" s="624"/>
      <c r="DG33" s="624"/>
      <c r="DH33" s="624"/>
      <c r="DI33" s="624"/>
      <c r="DJ33" s="624"/>
      <c r="DK33" s="625"/>
      <c r="DL33" s="631">
        <v>6241202</v>
      </c>
      <c r="DM33" s="624"/>
      <c r="DN33" s="624"/>
      <c r="DO33" s="624"/>
      <c r="DP33" s="624"/>
      <c r="DQ33" s="624"/>
      <c r="DR33" s="624"/>
      <c r="DS33" s="624"/>
      <c r="DT33" s="624"/>
      <c r="DU33" s="624"/>
      <c r="DV33" s="625"/>
      <c r="DW33" s="628">
        <v>49.7</v>
      </c>
      <c r="DX33" s="657"/>
      <c r="DY33" s="657"/>
      <c r="DZ33" s="657"/>
      <c r="EA33" s="657"/>
      <c r="EB33" s="657"/>
      <c r="EC33" s="659"/>
    </row>
    <row r="34" spans="2:133" ht="11.25" customHeight="1" x14ac:dyDescent="0.15">
      <c r="B34" s="620" t="s">
        <v>327</v>
      </c>
      <c r="C34" s="621"/>
      <c r="D34" s="621"/>
      <c r="E34" s="621"/>
      <c r="F34" s="621"/>
      <c r="G34" s="621"/>
      <c r="H34" s="621"/>
      <c r="I34" s="621"/>
      <c r="J34" s="621"/>
      <c r="K34" s="621"/>
      <c r="L34" s="621"/>
      <c r="M34" s="621"/>
      <c r="N34" s="621"/>
      <c r="O34" s="621"/>
      <c r="P34" s="621"/>
      <c r="Q34" s="622"/>
      <c r="R34" s="623">
        <v>729615</v>
      </c>
      <c r="S34" s="626"/>
      <c r="T34" s="626"/>
      <c r="U34" s="626"/>
      <c r="V34" s="626"/>
      <c r="W34" s="626"/>
      <c r="X34" s="626"/>
      <c r="Y34" s="627"/>
      <c r="Z34" s="685">
        <v>2.2000000000000002</v>
      </c>
      <c r="AA34" s="685"/>
      <c r="AB34" s="685"/>
      <c r="AC34" s="685"/>
      <c r="AD34" s="686">
        <v>843</v>
      </c>
      <c r="AE34" s="686"/>
      <c r="AF34" s="686"/>
      <c r="AG34" s="686"/>
      <c r="AH34" s="686"/>
      <c r="AI34" s="686"/>
      <c r="AJ34" s="686"/>
      <c r="AK34" s="686"/>
      <c r="AL34" s="628">
        <v>0</v>
      </c>
      <c r="AM34" s="629"/>
      <c r="AN34" s="629"/>
      <c r="AO34" s="687"/>
      <c r="AP34" s="234"/>
      <c r="AQ34" s="697" t="s">
        <v>328</v>
      </c>
      <c r="AR34" s="698"/>
      <c r="AS34" s="698"/>
      <c r="AT34" s="698"/>
      <c r="AU34" s="698"/>
      <c r="AV34" s="698"/>
      <c r="AW34" s="698"/>
      <c r="AX34" s="698"/>
      <c r="AY34" s="698"/>
      <c r="AZ34" s="698"/>
      <c r="BA34" s="698"/>
      <c r="BB34" s="698"/>
      <c r="BC34" s="698"/>
      <c r="BD34" s="698"/>
      <c r="BE34" s="698"/>
      <c r="BF34" s="699"/>
      <c r="BG34" s="697" t="s">
        <v>329</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330</v>
      </c>
      <c r="CE34" s="664"/>
      <c r="CF34" s="664"/>
      <c r="CG34" s="664"/>
      <c r="CH34" s="664"/>
      <c r="CI34" s="664"/>
      <c r="CJ34" s="664"/>
      <c r="CK34" s="664"/>
      <c r="CL34" s="664"/>
      <c r="CM34" s="664"/>
      <c r="CN34" s="664"/>
      <c r="CO34" s="664"/>
      <c r="CP34" s="664"/>
      <c r="CQ34" s="665"/>
      <c r="CR34" s="623">
        <v>3384229</v>
      </c>
      <c r="CS34" s="626"/>
      <c r="CT34" s="626"/>
      <c r="CU34" s="626"/>
      <c r="CV34" s="626"/>
      <c r="CW34" s="626"/>
      <c r="CX34" s="626"/>
      <c r="CY34" s="627"/>
      <c r="CZ34" s="628">
        <v>11.3</v>
      </c>
      <c r="DA34" s="657"/>
      <c r="DB34" s="657"/>
      <c r="DC34" s="658"/>
      <c r="DD34" s="631">
        <v>2524675</v>
      </c>
      <c r="DE34" s="626"/>
      <c r="DF34" s="626"/>
      <c r="DG34" s="626"/>
      <c r="DH34" s="626"/>
      <c r="DI34" s="626"/>
      <c r="DJ34" s="626"/>
      <c r="DK34" s="627"/>
      <c r="DL34" s="631">
        <v>2243474</v>
      </c>
      <c r="DM34" s="626"/>
      <c r="DN34" s="626"/>
      <c r="DO34" s="626"/>
      <c r="DP34" s="626"/>
      <c r="DQ34" s="626"/>
      <c r="DR34" s="626"/>
      <c r="DS34" s="626"/>
      <c r="DT34" s="626"/>
      <c r="DU34" s="626"/>
      <c r="DV34" s="627"/>
      <c r="DW34" s="628">
        <v>17.899999999999999</v>
      </c>
      <c r="DX34" s="657"/>
      <c r="DY34" s="657"/>
      <c r="DZ34" s="657"/>
      <c r="EA34" s="657"/>
      <c r="EB34" s="657"/>
      <c r="EC34" s="659"/>
    </row>
    <row r="35" spans="2:133" ht="11.25" customHeight="1" x14ac:dyDescent="0.15">
      <c r="B35" s="620" t="s">
        <v>331</v>
      </c>
      <c r="C35" s="621"/>
      <c r="D35" s="621"/>
      <c r="E35" s="621"/>
      <c r="F35" s="621"/>
      <c r="G35" s="621"/>
      <c r="H35" s="621"/>
      <c r="I35" s="621"/>
      <c r="J35" s="621"/>
      <c r="K35" s="621"/>
      <c r="L35" s="621"/>
      <c r="M35" s="621"/>
      <c r="N35" s="621"/>
      <c r="O35" s="621"/>
      <c r="P35" s="621"/>
      <c r="Q35" s="622"/>
      <c r="R35" s="623">
        <v>1065100</v>
      </c>
      <c r="S35" s="626"/>
      <c r="T35" s="626"/>
      <c r="U35" s="626"/>
      <c r="V35" s="626"/>
      <c r="W35" s="626"/>
      <c r="X35" s="626"/>
      <c r="Y35" s="627"/>
      <c r="Z35" s="685">
        <v>3.2</v>
      </c>
      <c r="AA35" s="685"/>
      <c r="AB35" s="685"/>
      <c r="AC35" s="685"/>
      <c r="AD35" s="686" t="s">
        <v>131</v>
      </c>
      <c r="AE35" s="686"/>
      <c r="AF35" s="686"/>
      <c r="AG35" s="686"/>
      <c r="AH35" s="686"/>
      <c r="AI35" s="686"/>
      <c r="AJ35" s="686"/>
      <c r="AK35" s="686"/>
      <c r="AL35" s="628" t="s">
        <v>131</v>
      </c>
      <c r="AM35" s="629"/>
      <c r="AN35" s="629"/>
      <c r="AO35" s="687"/>
      <c r="AP35" s="234"/>
      <c r="AQ35" s="691" t="s">
        <v>332</v>
      </c>
      <c r="AR35" s="692"/>
      <c r="AS35" s="692"/>
      <c r="AT35" s="692"/>
      <c r="AU35" s="692"/>
      <c r="AV35" s="692"/>
      <c r="AW35" s="692"/>
      <c r="AX35" s="692"/>
      <c r="AY35" s="693"/>
      <c r="AZ35" s="688">
        <v>3905990</v>
      </c>
      <c r="BA35" s="689"/>
      <c r="BB35" s="689"/>
      <c r="BC35" s="689"/>
      <c r="BD35" s="689"/>
      <c r="BE35" s="689"/>
      <c r="BF35" s="690"/>
      <c r="BG35" s="694" t="s">
        <v>333</v>
      </c>
      <c r="BH35" s="695"/>
      <c r="BI35" s="695"/>
      <c r="BJ35" s="695"/>
      <c r="BK35" s="695"/>
      <c r="BL35" s="695"/>
      <c r="BM35" s="695"/>
      <c r="BN35" s="695"/>
      <c r="BO35" s="695"/>
      <c r="BP35" s="695"/>
      <c r="BQ35" s="695"/>
      <c r="BR35" s="695"/>
      <c r="BS35" s="695"/>
      <c r="BT35" s="695"/>
      <c r="BU35" s="696"/>
      <c r="BV35" s="688">
        <v>3443</v>
      </c>
      <c r="BW35" s="689"/>
      <c r="BX35" s="689"/>
      <c r="BY35" s="689"/>
      <c r="BZ35" s="689"/>
      <c r="CA35" s="689"/>
      <c r="CB35" s="690"/>
      <c r="CD35" s="667" t="s">
        <v>334</v>
      </c>
      <c r="CE35" s="664"/>
      <c r="CF35" s="664"/>
      <c r="CG35" s="664"/>
      <c r="CH35" s="664"/>
      <c r="CI35" s="664"/>
      <c r="CJ35" s="664"/>
      <c r="CK35" s="664"/>
      <c r="CL35" s="664"/>
      <c r="CM35" s="664"/>
      <c r="CN35" s="664"/>
      <c r="CO35" s="664"/>
      <c r="CP35" s="664"/>
      <c r="CQ35" s="665"/>
      <c r="CR35" s="623">
        <v>309773</v>
      </c>
      <c r="CS35" s="624"/>
      <c r="CT35" s="624"/>
      <c r="CU35" s="624"/>
      <c r="CV35" s="624"/>
      <c r="CW35" s="624"/>
      <c r="CX35" s="624"/>
      <c r="CY35" s="625"/>
      <c r="CZ35" s="628">
        <v>1</v>
      </c>
      <c r="DA35" s="657"/>
      <c r="DB35" s="657"/>
      <c r="DC35" s="658"/>
      <c r="DD35" s="631">
        <v>244454</v>
      </c>
      <c r="DE35" s="624"/>
      <c r="DF35" s="624"/>
      <c r="DG35" s="624"/>
      <c r="DH35" s="624"/>
      <c r="DI35" s="624"/>
      <c r="DJ35" s="624"/>
      <c r="DK35" s="625"/>
      <c r="DL35" s="631">
        <v>212526</v>
      </c>
      <c r="DM35" s="624"/>
      <c r="DN35" s="624"/>
      <c r="DO35" s="624"/>
      <c r="DP35" s="624"/>
      <c r="DQ35" s="624"/>
      <c r="DR35" s="624"/>
      <c r="DS35" s="624"/>
      <c r="DT35" s="624"/>
      <c r="DU35" s="624"/>
      <c r="DV35" s="625"/>
      <c r="DW35" s="628">
        <v>1.7</v>
      </c>
      <c r="DX35" s="657"/>
      <c r="DY35" s="657"/>
      <c r="DZ35" s="657"/>
      <c r="EA35" s="657"/>
      <c r="EB35" s="657"/>
      <c r="EC35" s="659"/>
    </row>
    <row r="36" spans="2:133" ht="11.25" customHeight="1" x14ac:dyDescent="0.15">
      <c r="B36" s="620" t="s">
        <v>335</v>
      </c>
      <c r="C36" s="621"/>
      <c r="D36" s="621"/>
      <c r="E36" s="621"/>
      <c r="F36" s="621"/>
      <c r="G36" s="621"/>
      <c r="H36" s="621"/>
      <c r="I36" s="621"/>
      <c r="J36" s="621"/>
      <c r="K36" s="621"/>
      <c r="L36" s="621"/>
      <c r="M36" s="621"/>
      <c r="N36" s="621"/>
      <c r="O36" s="621"/>
      <c r="P36" s="621"/>
      <c r="Q36" s="622"/>
      <c r="R36" s="623" t="s">
        <v>131</v>
      </c>
      <c r="S36" s="626"/>
      <c r="T36" s="626"/>
      <c r="U36" s="626"/>
      <c r="V36" s="626"/>
      <c r="W36" s="626"/>
      <c r="X36" s="626"/>
      <c r="Y36" s="627"/>
      <c r="Z36" s="685" t="s">
        <v>131</v>
      </c>
      <c r="AA36" s="685"/>
      <c r="AB36" s="685"/>
      <c r="AC36" s="685"/>
      <c r="AD36" s="686" t="s">
        <v>131</v>
      </c>
      <c r="AE36" s="686"/>
      <c r="AF36" s="686"/>
      <c r="AG36" s="686"/>
      <c r="AH36" s="686"/>
      <c r="AI36" s="686"/>
      <c r="AJ36" s="686"/>
      <c r="AK36" s="686"/>
      <c r="AL36" s="628" t="s">
        <v>131</v>
      </c>
      <c r="AM36" s="629"/>
      <c r="AN36" s="629"/>
      <c r="AO36" s="687"/>
      <c r="AQ36" s="660" t="s">
        <v>336</v>
      </c>
      <c r="AR36" s="661"/>
      <c r="AS36" s="661"/>
      <c r="AT36" s="661"/>
      <c r="AU36" s="661"/>
      <c r="AV36" s="661"/>
      <c r="AW36" s="661"/>
      <c r="AX36" s="661"/>
      <c r="AY36" s="662"/>
      <c r="AZ36" s="623">
        <v>2117434</v>
      </c>
      <c r="BA36" s="626"/>
      <c r="BB36" s="626"/>
      <c r="BC36" s="626"/>
      <c r="BD36" s="624"/>
      <c r="BE36" s="624"/>
      <c r="BF36" s="663"/>
      <c r="BG36" s="667" t="s">
        <v>337</v>
      </c>
      <c r="BH36" s="664"/>
      <c r="BI36" s="664"/>
      <c r="BJ36" s="664"/>
      <c r="BK36" s="664"/>
      <c r="BL36" s="664"/>
      <c r="BM36" s="664"/>
      <c r="BN36" s="664"/>
      <c r="BO36" s="664"/>
      <c r="BP36" s="664"/>
      <c r="BQ36" s="664"/>
      <c r="BR36" s="664"/>
      <c r="BS36" s="664"/>
      <c r="BT36" s="664"/>
      <c r="BU36" s="665"/>
      <c r="BV36" s="623">
        <v>-44100</v>
      </c>
      <c r="BW36" s="626"/>
      <c r="BX36" s="626"/>
      <c r="BY36" s="626"/>
      <c r="BZ36" s="626"/>
      <c r="CA36" s="626"/>
      <c r="CB36" s="666"/>
      <c r="CD36" s="667" t="s">
        <v>338</v>
      </c>
      <c r="CE36" s="664"/>
      <c r="CF36" s="664"/>
      <c r="CG36" s="664"/>
      <c r="CH36" s="664"/>
      <c r="CI36" s="664"/>
      <c r="CJ36" s="664"/>
      <c r="CK36" s="664"/>
      <c r="CL36" s="664"/>
      <c r="CM36" s="664"/>
      <c r="CN36" s="664"/>
      <c r="CO36" s="664"/>
      <c r="CP36" s="664"/>
      <c r="CQ36" s="665"/>
      <c r="CR36" s="623">
        <v>3694180</v>
      </c>
      <c r="CS36" s="626"/>
      <c r="CT36" s="626"/>
      <c r="CU36" s="626"/>
      <c r="CV36" s="626"/>
      <c r="CW36" s="626"/>
      <c r="CX36" s="626"/>
      <c r="CY36" s="627"/>
      <c r="CZ36" s="628">
        <v>12.4</v>
      </c>
      <c r="DA36" s="657"/>
      <c r="DB36" s="657"/>
      <c r="DC36" s="658"/>
      <c r="DD36" s="631">
        <v>2045405</v>
      </c>
      <c r="DE36" s="626"/>
      <c r="DF36" s="626"/>
      <c r="DG36" s="626"/>
      <c r="DH36" s="626"/>
      <c r="DI36" s="626"/>
      <c r="DJ36" s="626"/>
      <c r="DK36" s="627"/>
      <c r="DL36" s="631">
        <v>1150792</v>
      </c>
      <c r="DM36" s="626"/>
      <c r="DN36" s="626"/>
      <c r="DO36" s="626"/>
      <c r="DP36" s="626"/>
      <c r="DQ36" s="626"/>
      <c r="DR36" s="626"/>
      <c r="DS36" s="626"/>
      <c r="DT36" s="626"/>
      <c r="DU36" s="626"/>
      <c r="DV36" s="627"/>
      <c r="DW36" s="628">
        <v>9.1999999999999993</v>
      </c>
      <c r="DX36" s="657"/>
      <c r="DY36" s="657"/>
      <c r="DZ36" s="657"/>
      <c r="EA36" s="657"/>
      <c r="EB36" s="657"/>
      <c r="EC36" s="659"/>
    </row>
    <row r="37" spans="2:133" ht="11.25" customHeight="1" x14ac:dyDescent="0.15">
      <c r="B37" s="620" t="s">
        <v>339</v>
      </c>
      <c r="C37" s="621"/>
      <c r="D37" s="621"/>
      <c r="E37" s="621"/>
      <c r="F37" s="621"/>
      <c r="G37" s="621"/>
      <c r="H37" s="621"/>
      <c r="I37" s="621"/>
      <c r="J37" s="621"/>
      <c r="K37" s="621"/>
      <c r="L37" s="621"/>
      <c r="M37" s="621"/>
      <c r="N37" s="621"/>
      <c r="O37" s="621"/>
      <c r="P37" s="621"/>
      <c r="Q37" s="622"/>
      <c r="R37" s="623">
        <v>840700</v>
      </c>
      <c r="S37" s="626"/>
      <c r="T37" s="626"/>
      <c r="U37" s="626"/>
      <c r="V37" s="626"/>
      <c r="W37" s="626"/>
      <c r="X37" s="626"/>
      <c r="Y37" s="627"/>
      <c r="Z37" s="685">
        <v>2.6</v>
      </c>
      <c r="AA37" s="685"/>
      <c r="AB37" s="685"/>
      <c r="AC37" s="685"/>
      <c r="AD37" s="686" t="s">
        <v>131</v>
      </c>
      <c r="AE37" s="686"/>
      <c r="AF37" s="686"/>
      <c r="AG37" s="686"/>
      <c r="AH37" s="686"/>
      <c r="AI37" s="686"/>
      <c r="AJ37" s="686"/>
      <c r="AK37" s="686"/>
      <c r="AL37" s="628" t="s">
        <v>131</v>
      </c>
      <c r="AM37" s="629"/>
      <c r="AN37" s="629"/>
      <c r="AO37" s="687"/>
      <c r="AQ37" s="660" t="s">
        <v>340</v>
      </c>
      <c r="AR37" s="661"/>
      <c r="AS37" s="661"/>
      <c r="AT37" s="661"/>
      <c r="AU37" s="661"/>
      <c r="AV37" s="661"/>
      <c r="AW37" s="661"/>
      <c r="AX37" s="661"/>
      <c r="AY37" s="662"/>
      <c r="AZ37" s="623">
        <v>3470</v>
      </c>
      <c r="BA37" s="626"/>
      <c r="BB37" s="626"/>
      <c r="BC37" s="626"/>
      <c r="BD37" s="624"/>
      <c r="BE37" s="624"/>
      <c r="BF37" s="663"/>
      <c r="BG37" s="667" t="s">
        <v>341</v>
      </c>
      <c r="BH37" s="664"/>
      <c r="BI37" s="664"/>
      <c r="BJ37" s="664"/>
      <c r="BK37" s="664"/>
      <c r="BL37" s="664"/>
      <c r="BM37" s="664"/>
      <c r="BN37" s="664"/>
      <c r="BO37" s="664"/>
      <c r="BP37" s="664"/>
      <c r="BQ37" s="664"/>
      <c r="BR37" s="664"/>
      <c r="BS37" s="664"/>
      <c r="BT37" s="664"/>
      <c r="BU37" s="665"/>
      <c r="BV37" s="623">
        <v>7396</v>
      </c>
      <c r="BW37" s="626"/>
      <c r="BX37" s="626"/>
      <c r="BY37" s="626"/>
      <c r="BZ37" s="626"/>
      <c r="CA37" s="626"/>
      <c r="CB37" s="666"/>
      <c r="CD37" s="667" t="s">
        <v>342</v>
      </c>
      <c r="CE37" s="664"/>
      <c r="CF37" s="664"/>
      <c r="CG37" s="664"/>
      <c r="CH37" s="664"/>
      <c r="CI37" s="664"/>
      <c r="CJ37" s="664"/>
      <c r="CK37" s="664"/>
      <c r="CL37" s="664"/>
      <c r="CM37" s="664"/>
      <c r="CN37" s="664"/>
      <c r="CO37" s="664"/>
      <c r="CP37" s="664"/>
      <c r="CQ37" s="665"/>
      <c r="CR37" s="623">
        <v>1056170</v>
      </c>
      <c r="CS37" s="624"/>
      <c r="CT37" s="624"/>
      <c r="CU37" s="624"/>
      <c r="CV37" s="624"/>
      <c r="CW37" s="624"/>
      <c r="CX37" s="624"/>
      <c r="CY37" s="625"/>
      <c r="CZ37" s="628">
        <v>3.5</v>
      </c>
      <c r="DA37" s="657"/>
      <c r="DB37" s="657"/>
      <c r="DC37" s="658"/>
      <c r="DD37" s="631">
        <v>992380</v>
      </c>
      <c r="DE37" s="624"/>
      <c r="DF37" s="624"/>
      <c r="DG37" s="624"/>
      <c r="DH37" s="624"/>
      <c r="DI37" s="624"/>
      <c r="DJ37" s="624"/>
      <c r="DK37" s="625"/>
      <c r="DL37" s="631">
        <v>813184</v>
      </c>
      <c r="DM37" s="624"/>
      <c r="DN37" s="624"/>
      <c r="DO37" s="624"/>
      <c r="DP37" s="624"/>
      <c r="DQ37" s="624"/>
      <c r="DR37" s="624"/>
      <c r="DS37" s="624"/>
      <c r="DT37" s="624"/>
      <c r="DU37" s="624"/>
      <c r="DV37" s="625"/>
      <c r="DW37" s="628">
        <v>6.5</v>
      </c>
      <c r="DX37" s="657"/>
      <c r="DY37" s="657"/>
      <c r="DZ37" s="657"/>
      <c r="EA37" s="657"/>
      <c r="EB37" s="657"/>
      <c r="EC37" s="659"/>
    </row>
    <row r="38" spans="2:133" ht="11.25" customHeight="1" x14ac:dyDescent="0.15">
      <c r="B38" s="635" t="s">
        <v>343</v>
      </c>
      <c r="C38" s="636"/>
      <c r="D38" s="636"/>
      <c r="E38" s="636"/>
      <c r="F38" s="636"/>
      <c r="G38" s="636"/>
      <c r="H38" s="636"/>
      <c r="I38" s="636"/>
      <c r="J38" s="636"/>
      <c r="K38" s="636"/>
      <c r="L38" s="636"/>
      <c r="M38" s="636"/>
      <c r="N38" s="636"/>
      <c r="O38" s="636"/>
      <c r="P38" s="636"/>
      <c r="Q38" s="637"/>
      <c r="R38" s="638">
        <v>32893199</v>
      </c>
      <c r="S38" s="675"/>
      <c r="T38" s="675"/>
      <c r="U38" s="675"/>
      <c r="V38" s="675"/>
      <c r="W38" s="675"/>
      <c r="X38" s="675"/>
      <c r="Y38" s="680"/>
      <c r="Z38" s="681">
        <v>100</v>
      </c>
      <c r="AA38" s="681"/>
      <c r="AB38" s="681"/>
      <c r="AC38" s="681"/>
      <c r="AD38" s="682">
        <v>11710969</v>
      </c>
      <c r="AE38" s="682"/>
      <c r="AF38" s="682"/>
      <c r="AG38" s="682"/>
      <c r="AH38" s="682"/>
      <c r="AI38" s="682"/>
      <c r="AJ38" s="682"/>
      <c r="AK38" s="682"/>
      <c r="AL38" s="641">
        <v>100</v>
      </c>
      <c r="AM38" s="683"/>
      <c r="AN38" s="683"/>
      <c r="AO38" s="684"/>
      <c r="AQ38" s="660" t="s">
        <v>344</v>
      </c>
      <c r="AR38" s="661"/>
      <c r="AS38" s="661"/>
      <c r="AT38" s="661"/>
      <c r="AU38" s="661"/>
      <c r="AV38" s="661"/>
      <c r="AW38" s="661"/>
      <c r="AX38" s="661"/>
      <c r="AY38" s="662"/>
      <c r="AZ38" s="623" t="s">
        <v>131</v>
      </c>
      <c r="BA38" s="626"/>
      <c r="BB38" s="626"/>
      <c r="BC38" s="626"/>
      <c r="BD38" s="624"/>
      <c r="BE38" s="624"/>
      <c r="BF38" s="663"/>
      <c r="BG38" s="667" t="s">
        <v>345</v>
      </c>
      <c r="BH38" s="664"/>
      <c r="BI38" s="664"/>
      <c r="BJ38" s="664"/>
      <c r="BK38" s="664"/>
      <c r="BL38" s="664"/>
      <c r="BM38" s="664"/>
      <c r="BN38" s="664"/>
      <c r="BO38" s="664"/>
      <c r="BP38" s="664"/>
      <c r="BQ38" s="664"/>
      <c r="BR38" s="664"/>
      <c r="BS38" s="664"/>
      <c r="BT38" s="664"/>
      <c r="BU38" s="665"/>
      <c r="BV38" s="623">
        <v>11709</v>
      </c>
      <c r="BW38" s="626"/>
      <c r="BX38" s="626"/>
      <c r="BY38" s="626"/>
      <c r="BZ38" s="626"/>
      <c r="CA38" s="626"/>
      <c r="CB38" s="666"/>
      <c r="CD38" s="667" t="s">
        <v>346</v>
      </c>
      <c r="CE38" s="664"/>
      <c r="CF38" s="664"/>
      <c r="CG38" s="664"/>
      <c r="CH38" s="664"/>
      <c r="CI38" s="664"/>
      <c r="CJ38" s="664"/>
      <c r="CK38" s="664"/>
      <c r="CL38" s="664"/>
      <c r="CM38" s="664"/>
      <c r="CN38" s="664"/>
      <c r="CO38" s="664"/>
      <c r="CP38" s="664"/>
      <c r="CQ38" s="665"/>
      <c r="CR38" s="623">
        <v>3902520</v>
      </c>
      <c r="CS38" s="626"/>
      <c r="CT38" s="626"/>
      <c r="CU38" s="626"/>
      <c r="CV38" s="626"/>
      <c r="CW38" s="626"/>
      <c r="CX38" s="626"/>
      <c r="CY38" s="627"/>
      <c r="CZ38" s="628">
        <v>13.1</v>
      </c>
      <c r="DA38" s="657"/>
      <c r="DB38" s="657"/>
      <c r="DC38" s="658"/>
      <c r="DD38" s="631">
        <v>3587354</v>
      </c>
      <c r="DE38" s="626"/>
      <c r="DF38" s="626"/>
      <c r="DG38" s="626"/>
      <c r="DH38" s="626"/>
      <c r="DI38" s="626"/>
      <c r="DJ38" s="626"/>
      <c r="DK38" s="627"/>
      <c r="DL38" s="631">
        <v>2634410</v>
      </c>
      <c r="DM38" s="626"/>
      <c r="DN38" s="626"/>
      <c r="DO38" s="626"/>
      <c r="DP38" s="626"/>
      <c r="DQ38" s="626"/>
      <c r="DR38" s="626"/>
      <c r="DS38" s="626"/>
      <c r="DT38" s="626"/>
      <c r="DU38" s="626"/>
      <c r="DV38" s="627"/>
      <c r="DW38" s="628">
        <v>21</v>
      </c>
      <c r="DX38" s="657"/>
      <c r="DY38" s="657"/>
      <c r="DZ38" s="657"/>
      <c r="EA38" s="657"/>
      <c r="EB38" s="657"/>
      <c r="EC38" s="659"/>
    </row>
    <row r="39" spans="2:133" ht="11.25" customHeight="1" x14ac:dyDescent="0.15">
      <c r="AQ39" s="660" t="s">
        <v>347</v>
      </c>
      <c r="AR39" s="661"/>
      <c r="AS39" s="661"/>
      <c r="AT39" s="661"/>
      <c r="AU39" s="661"/>
      <c r="AV39" s="661"/>
      <c r="AW39" s="661"/>
      <c r="AX39" s="661"/>
      <c r="AY39" s="662"/>
      <c r="AZ39" s="623" t="s">
        <v>131</v>
      </c>
      <c r="BA39" s="626"/>
      <c r="BB39" s="626"/>
      <c r="BC39" s="626"/>
      <c r="BD39" s="624"/>
      <c r="BE39" s="624"/>
      <c r="BF39" s="663"/>
      <c r="BG39" s="668" t="s">
        <v>348</v>
      </c>
      <c r="BH39" s="669"/>
      <c r="BI39" s="669"/>
      <c r="BJ39" s="669"/>
      <c r="BK39" s="669"/>
      <c r="BL39" s="235"/>
      <c r="BM39" s="664" t="s">
        <v>349</v>
      </c>
      <c r="BN39" s="664"/>
      <c r="BO39" s="664"/>
      <c r="BP39" s="664"/>
      <c r="BQ39" s="664"/>
      <c r="BR39" s="664"/>
      <c r="BS39" s="664"/>
      <c r="BT39" s="664"/>
      <c r="BU39" s="665"/>
      <c r="BV39" s="623">
        <v>93</v>
      </c>
      <c r="BW39" s="626"/>
      <c r="BX39" s="626"/>
      <c r="BY39" s="626"/>
      <c r="BZ39" s="626"/>
      <c r="CA39" s="626"/>
      <c r="CB39" s="666"/>
      <c r="CD39" s="667" t="s">
        <v>350</v>
      </c>
      <c r="CE39" s="664"/>
      <c r="CF39" s="664"/>
      <c r="CG39" s="664"/>
      <c r="CH39" s="664"/>
      <c r="CI39" s="664"/>
      <c r="CJ39" s="664"/>
      <c r="CK39" s="664"/>
      <c r="CL39" s="664"/>
      <c r="CM39" s="664"/>
      <c r="CN39" s="664"/>
      <c r="CO39" s="664"/>
      <c r="CP39" s="664"/>
      <c r="CQ39" s="665"/>
      <c r="CR39" s="623">
        <v>3406568</v>
      </c>
      <c r="CS39" s="624"/>
      <c r="CT39" s="624"/>
      <c r="CU39" s="624"/>
      <c r="CV39" s="624"/>
      <c r="CW39" s="624"/>
      <c r="CX39" s="624"/>
      <c r="CY39" s="625"/>
      <c r="CZ39" s="628">
        <v>11.4</v>
      </c>
      <c r="DA39" s="657"/>
      <c r="DB39" s="657"/>
      <c r="DC39" s="658"/>
      <c r="DD39" s="631">
        <v>710570</v>
      </c>
      <c r="DE39" s="624"/>
      <c r="DF39" s="624"/>
      <c r="DG39" s="624"/>
      <c r="DH39" s="624"/>
      <c r="DI39" s="624"/>
      <c r="DJ39" s="624"/>
      <c r="DK39" s="625"/>
      <c r="DL39" s="631" t="s">
        <v>131</v>
      </c>
      <c r="DM39" s="624"/>
      <c r="DN39" s="624"/>
      <c r="DO39" s="624"/>
      <c r="DP39" s="624"/>
      <c r="DQ39" s="624"/>
      <c r="DR39" s="624"/>
      <c r="DS39" s="624"/>
      <c r="DT39" s="624"/>
      <c r="DU39" s="624"/>
      <c r="DV39" s="625"/>
      <c r="DW39" s="628" t="s">
        <v>131</v>
      </c>
      <c r="DX39" s="657"/>
      <c r="DY39" s="657"/>
      <c r="DZ39" s="657"/>
      <c r="EA39" s="657"/>
      <c r="EB39" s="657"/>
      <c r="EC39" s="659"/>
    </row>
    <row r="40" spans="2:133" ht="11.25" customHeight="1" x14ac:dyDescent="0.15">
      <c r="AQ40" s="660" t="s">
        <v>351</v>
      </c>
      <c r="AR40" s="661"/>
      <c r="AS40" s="661"/>
      <c r="AT40" s="661"/>
      <c r="AU40" s="661"/>
      <c r="AV40" s="661"/>
      <c r="AW40" s="661"/>
      <c r="AX40" s="661"/>
      <c r="AY40" s="662"/>
      <c r="AZ40" s="623">
        <v>569607</v>
      </c>
      <c r="BA40" s="626"/>
      <c r="BB40" s="626"/>
      <c r="BC40" s="626"/>
      <c r="BD40" s="624"/>
      <c r="BE40" s="624"/>
      <c r="BF40" s="663"/>
      <c r="BG40" s="668"/>
      <c r="BH40" s="669"/>
      <c r="BI40" s="669"/>
      <c r="BJ40" s="669"/>
      <c r="BK40" s="669"/>
      <c r="BL40" s="235"/>
      <c r="BM40" s="664" t="s">
        <v>352</v>
      </c>
      <c r="BN40" s="664"/>
      <c r="BO40" s="664"/>
      <c r="BP40" s="664"/>
      <c r="BQ40" s="664"/>
      <c r="BR40" s="664"/>
      <c r="BS40" s="664"/>
      <c r="BT40" s="664"/>
      <c r="BU40" s="665"/>
      <c r="BV40" s="623" t="s">
        <v>131</v>
      </c>
      <c r="BW40" s="626"/>
      <c r="BX40" s="626"/>
      <c r="BY40" s="626"/>
      <c r="BZ40" s="626"/>
      <c r="CA40" s="626"/>
      <c r="CB40" s="666"/>
      <c r="CD40" s="667" t="s">
        <v>353</v>
      </c>
      <c r="CE40" s="664"/>
      <c r="CF40" s="664"/>
      <c r="CG40" s="664"/>
      <c r="CH40" s="664"/>
      <c r="CI40" s="664"/>
      <c r="CJ40" s="664"/>
      <c r="CK40" s="664"/>
      <c r="CL40" s="664"/>
      <c r="CM40" s="664"/>
      <c r="CN40" s="664"/>
      <c r="CO40" s="664"/>
      <c r="CP40" s="664"/>
      <c r="CQ40" s="665"/>
      <c r="CR40" s="623">
        <v>245000</v>
      </c>
      <c r="CS40" s="626"/>
      <c r="CT40" s="626"/>
      <c r="CU40" s="626"/>
      <c r="CV40" s="626"/>
      <c r="CW40" s="626"/>
      <c r="CX40" s="626"/>
      <c r="CY40" s="627"/>
      <c r="CZ40" s="628">
        <v>0.8</v>
      </c>
      <c r="DA40" s="657"/>
      <c r="DB40" s="657"/>
      <c r="DC40" s="658"/>
      <c r="DD40" s="631" t="s">
        <v>131</v>
      </c>
      <c r="DE40" s="626"/>
      <c r="DF40" s="626"/>
      <c r="DG40" s="626"/>
      <c r="DH40" s="626"/>
      <c r="DI40" s="626"/>
      <c r="DJ40" s="626"/>
      <c r="DK40" s="627"/>
      <c r="DL40" s="631" t="s">
        <v>131</v>
      </c>
      <c r="DM40" s="626"/>
      <c r="DN40" s="626"/>
      <c r="DO40" s="626"/>
      <c r="DP40" s="626"/>
      <c r="DQ40" s="626"/>
      <c r="DR40" s="626"/>
      <c r="DS40" s="626"/>
      <c r="DT40" s="626"/>
      <c r="DU40" s="626"/>
      <c r="DV40" s="627"/>
      <c r="DW40" s="628" t="s">
        <v>131</v>
      </c>
      <c r="DX40" s="657"/>
      <c r="DY40" s="657"/>
      <c r="DZ40" s="657"/>
      <c r="EA40" s="657"/>
      <c r="EB40" s="657"/>
      <c r="EC40" s="659"/>
    </row>
    <row r="41" spans="2:133" ht="11.25" customHeight="1" x14ac:dyDescent="0.15">
      <c r="AQ41" s="672" t="s">
        <v>354</v>
      </c>
      <c r="AR41" s="673"/>
      <c r="AS41" s="673"/>
      <c r="AT41" s="673"/>
      <c r="AU41" s="673"/>
      <c r="AV41" s="673"/>
      <c r="AW41" s="673"/>
      <c r="AX41" s="673"/>
      <c r="AY41" s="674"/>
      <c r="AZ41" s="638">
        <v>1215479</v>
      </c>
      <c r="BA41" s="675"/>
      <c r="BB41" s="675"/>
      <c r="BC41" s="675"/>
      <c r="BD41" s="639"/>
      <c r="BE41" s="639"/>
      <c r="BF41" s="676"/>
      <c r="BG41" s="670"/>
      <c r="BH41" s="671"/>
      <c r="BI41" s="671"/>
      <c r="BJ41" s="671"/>
      <c r="BK41" s="671"/>
      <c r="BL41" s="236"/>
      <c r="BM41" s="677" t="s">
        <v>355</v>
      </c>
      <c r="BN41" s="677"/>
      <c r="BO41" s="677"/>
      <c r="BP41" s="677"/>
      <c r="BQ41" s="677"/>
      <c r="BR41" s="677"/>
      <c r="BS41" s="677"/>
      <c r="BT41" s="677"/>
      <c r="BU41" s="678"/>
      <c r="BV41" s="638">
        <v>331</v>
      </c>
      <c r="BW41" s="675"/>
      <c r="BX41" s="675"/>
      <c r="BY41" s="675"/>
      <c r="BZ41" s="675"/>
      <c r="CA41" s="675"/>
      <c r="CB41" s="679"/>
      <c r="CD41" s="667" t="s">
        <v>356</v>
      </c>
      <c r="CE41" s="664"/>
      <c r="CF41" s="664"/>
      <c r="CG41" s="664"/>
      <c r="CH41" s="664"/>
      <c r="CI41" s="664"/>
      <c r="CJ41" s="664"/>
      <c r="CK41" s="664"/>
      <c r="CL41" s="664"/>
      <c r="CM41" s="664"/>
      <c r="CN41" s="664"/>
      <c r="CO41" s="664"/>
      <c r="CP41" s="664"/>
      <c r="CQ41" s="665"/>
      <c r="CR41" s="623" t="s">
        <v>131</v>
      </c>
      <c r="CS41" s="624"/>
      <c r="CT41" s="624"/>
      <c r="CU41" s="624"/>
      <c r="CV41" s="624"/>
      <c r="CW41" s="624"/>
      <c r="CX41" s="624"/>
      <c r="CY41" s="625"/>
      <c r="CZ41" s="628" t="s">
        <v>131</v>
      </c>
      <c r="DA41" s="657"/>
      <c r="DB41" s="657"/>
      <c r="DC41" s="658"/>
      <c r="DD41" s="631" t="s">
        <v>131</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x14ac:dyDescent="0.15">
      <c r="B42" s="229" t="s">
        <v>357</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358</v>
      </c>
      <c r="CE42" s="621"/>
      <c r="CF42" s="621"/>
      <c r="CG42" s="621"/>
      <c r="CH42" s="621"/>
      <c r="CI42" s="621"/>
      <c r="CJ42" s="621"/>
      <c r="CK42" s="621"/>
      <c r="CL42" s="621"/>
      <c r="CM42" s="621"/>
      <c r="CN42" s="621"/>
      <c r="CO42" s="621"/>
      <c r="CP42" s="621"/>
      <c r="CQ42" s="622"/>
      <c r="CR42" s="623">
        <v>3911560</v>
      </c>
      <c r="CS42" s="626"/>
      <c r="CT42" s="626"/>
      <c r="CU42" s="626"/>
      <c r="CV42" s="626"/>
      <c r="CW42" s="626"/>
      <c r="CX42" s="626"/>
      <c r="CY42" s="627"/>
      <c r="CZ42" s="628">
        <v>13.1</v>
      </c>
      <c r="DA42" s="629"/>
      <c r="DB42" s="629"/>
      <c r="DC42" s="630"/>
      <c r="DD42" s="631">
        <v>631659</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x14ac:dyDescent="0.15">
      <c r="B43" s="239" t="s">
        <v>359</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360</v>
      </c>
      <c r="CE43" s="621"/>
      <c r="CF43" s="621"/>
      <c r="CG43" s="621"/>
      <c r="CH43" s="621"/>
      <c r="CI43" s="621"/>
      <c r="CJ43" s="621"/>
      <c r="CK43" s="621"/>
      <c r="CL43" s="621"/>
      <c r="CM43" s="621"/>
      <c r="CN43" s="621"/>
      <c r="CO43" s="621"/>
      <c r="CP43" s="621"/>
      <c r="CQ43" s="622"/>
      <c r="CR43" s="623">
        <v>27217</v>
      </c>
      <c r="CS43" s="624"/>
      <c r="CT43" s="624"/>
      <c r="CU43" s="624"/>
      <c r="CV43" s="624"/>
      <c r="CW43" s="624"/>
      <c r="CX43" s="624"/>
      <c r="CY43" s="625"/>
      <c r="CZ43" s="628">
        <v>0.1</v>
      </c>
      <c r="DA43" s="657"/>
      <c r="DB43" s="657"/>
      <c r="DC43" s="658"/>
      <c r="DD43" s="631">
        <v>27217</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x14ac:dyDescent="0.15">
      <c r="B44" s="240" t="s">
        <v>361</v>
      </c>
      <c r="CD44" s="651" t="s">
        <v>312</v>
      </c>
      <c r="CE44" s="652"/>
      <c r="CF44" s="620" t="s">
        <v>362</v>
      </c>
      <c r="CG44" s="621"/>
      <c r="CH44" s="621"/>
      <c r="CI44" s="621"/>
      <c r="CJ44" s="621"/>
      <c r="CK44" s="621"/>
      <c r="CL44" s="621"/>
      <c r="CM44" s="621"/>
      <c r="CN44" s="621"/>
      <c r="CO44" s="621"/>
      <c r="CP44" s="621"/>
      <c r="CQ44" s="622"/>
      <c r="CR44" s="623">
        <v>3911560</v>
      </c>
      <c r="CS44" s="626"/>
      <c r="CT44" s="626"/>
      <c r="CU44" s="626"/>
      <c r="CV44" s="626"/>
      <c r="CW44" s="626"/>
      <c r="CX44" s="626"/>
      <c r="CY44" s="627"/>
      <c r="CZ44" s="628">
        <v>13.1</v>
      </c>
      <c r="DA44" s="629"/>
      <c r="DB44" s="629"/>
      <c r="DC44" s="630"/>
      <c r="DD44" s="631">
        <v>631659</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x14ac:dyDescent="0.15">
      <c r="CD45" s="653"/>
      <c r="CE45" s="654"/>
      <c r="CF45" s="620" t="s">
        <v>363</v>
      </c>
      <c r="CG45" s="621"/>
      <c r="CH45" s="621"/>
      <c r="CI45" s="621"/>
      <c r="CJ45" s="621"/>
      <c r="CK45" s="621"/>
      <c r="CL45" s="621"/>
      <c r="CM45" s="621"/>
      <c r="CN45" s="621"/>
      <c r="CO45" s="621"/>
      <c r="CP45" s="621"/>
      <c r="CQ45" s="622"/>
      <c r="CR45" s="623">
        <v>3490015</v>
      </c>
      <c r="CS45" s="624"/>
      <c r="CT45" s="624"/>
      <c r="CU45" s="624"/>
      <c r="CV45" s="624"/>
      <c r="CW45" s="624"/>
      <c r="CX45" s="624"/>
      <c r="CY45" s="625"/>
      <c r="CZ45" s="628">
        <v>11.7</v>
      </c>
      <c r="DA45" s="657"/>
      <c r="DB45" s="657"/>
      <c r="DC45" s="658"/>
      <c r="DD45" s="631">
        <v>443503</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x14ac:dyDescent="0.15">
      <c r="CD46" s="653"/>
      <c r="CE46" s="654"/>
      <c r="CF46" s="620" t="s">
        <v>364</v>
      </c>
      <c r="CG46" s="621"/>
      <c r="CH46" s="621"/>
      <c r="CI46" s="621"/>
      <c r="CJ46" s="621"/>
      <c r="CK46" s="621"/>
      <c r="CL46" s="621"/>
      <c r="CM46" s="621"/>
      <c r="CN46" s="621"/>
      <c r="CO46" s="621"/>
      <c r="CP46" s="621"/>
      <c r="CQ46" s="622"/>
      <c r="CR46" s="623">
        <v>421545</v>
      </c>
      <c r="CS46" s="626"/>
      <c r="CT46" s="626"/>
      <c r="CU46" s="626"/>
      <c r="CV46" s="626"/>
      <c r="CW46" s="626"/>
      <c r="CX46" s="626"/>
      <c r="CY46" s="627"/>
      <c r="CZ46" s="628">
        <v>1.4</v>
      </c>
      <c r="DA46" s="629"/>
      <c r="DB46" s="629"/>
      <c r="DC46" s="630"/>
      <c r="DD46" s="631">
        <v>188156</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x14ac:dyDescent="0.15">
      <c r="CD47" s="653"/>
      <c r="CE47" s="654"/>
      <c r="CF47" s="620" t="s">
        <v>365</v>
      </c>
      <c r="CG47" s="621"/>
      <c r="CH47" s="621"/>
      <c r="CI47" s="621"/>
      <c r="CJ47" s="621"/>
      <c r="CK47" s="621"/>
      <c r="CL47" s="621"/>
      <c r="CM47" s="621"/>
      <c r="CN47" s="621"/>
      <c r="CO47" s="621"/>
      <c r="CP47" s="621"/>
      <c r="CQ47" s="622"/>
      <c r="CR47" s="623" t="s">
        <v>131</v>
      </c>
      <c r="CS47" s="624"/>
      <c r="CT47" s="624"/>
      <c r="CU47" s="624"/>
      <c r="CV47" s="624"/>
      <c r="CW47" s="624"/>
      <c r="CX47" s="624"/>
      <c r="CY47" s="625"/>
      <c r="CZ47" s="628" t="s">
        <v>131</v>
      </c>
      <c r="DA47" s="657"/>
      <c r="DB47" s="657"/>
      <c r="DC47" s="658"/>
      <c r="DD47" s="631" t="s">
        <v>131</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x14ac:dyDescent="0.15">
      <c r="CD48" s="655"/>
      <c r="CE48" s="656"/>
      <c r="CF48" s="620" t="s">
        <v>366</v>
      </c>
      <c r="CG48" s="621"/>
      <c r="CH48" s="621"/>
      <c r="CI48" s="621"/>
      <c r="CJ48" s="621"/>
      <c r="CK48" s="621"/>
      <c r="CL48" s="621"/>
      <c r="CM48" s="621"/>
      <c r="CN48" s="621"/>
      <c r="CO48" s="621"/>
      <c r="CP48" s="621"/>
      <c r="CQ48" s="622"/>
      <c r="CR48" s="623" t="s">
        <v>131</v>
      </c>
      <c r="CS48" s="626"/>
      <c r="CT48" s="626"/>
      <c r="CU48" s="626"/>
      <c r="CV48" s="626"/>
      <c r="CW48" s="626"/>
      <c r="CX48" s="626"/>
      <c r="CY48" s="627"/>
      <c r="CZ48" s="628" t="s">
        <v>240</v>
      </c>
      <c r="DA48" s="629"/>
      <c r="DB48" s="629"/>
      <c r="DC48" s="630"/>
      <c r="DD48" s="631" t="s">
        <v>131</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x14ac:dyDescent="0.15">
      <c r="CD49" s="635" t="s">
        <v>367</v>
      </c>
      <c r="CE49" s="636"/>
      <c r="CF49" s="636"/>
      <c r="CG49" s="636"/>
      <c r="CH49" s="636"/>
      <c r="CI49" s="636"/>
      <c r="CJ49" s="636"/>
      <c r="CK49" s="636"/>
      <c r="CL49" s="636"/>
      <c r="CM49" s="636"/>
      <c r="CN49" s="636"/>
      <c r="CO49" s="636"/>
      <c r="CP49" s="636"/>
      <c r="CQ49" s="637"/>
      <c r="CR49" s="638">
        <v>29870020</v>
      </c>
      <c r="CS49" s="639"/>
      <c r="CT49" s="639"/>
      <c r="CU49" s="639"/>
      <c r="CV49" s="639"/>
      <c r="CW49" s="639"/>
      <c r="CX49" s="639"/>
      <c r="CY49" s="640"/>
      <c r="CZ49" s="641">
        <v>100</v>
      </c>
      <c r="DA49" s="642"/>
      <c r="DB49" s="642"/>
      <c r="DC49" s="643"/>
      <c r="DD49" s="644">
        <v>16594851</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x14ac:dyDescent="0.15"/>
    <row r="51" spans="82:133" hidden="1" x14ac:dyDescent="0.15"/>
    <row r="52" spans="82:133" hidden="1" x14ac:dyDescent="0.15"/>
    <row r="53" spans="82:133" hidden="1" x14ac:dyDescent="0.15"/>
  </sheetData>
  <sheetProtection algorithmName="SHA-512" hashValue="mWiPY1LLYBXK/Mx8DysZsfFZ9cVlx4cvGP4nGVNZziwE5RfibKMCob435X9gr3utfeKFtOI1EMLwkfCjeEpd5A==" saltValue="z31H/HATGI6tiNQcYqgPQ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abSelected="1" zoomScale="55" zoomScaleNormal="55" zoomScaleSheetLayoutView="70" workbookViewId="0"/>
  </sheetViews>
  <sheetFormatPr defaultColWidth="0" defaultRowHeight="13.5" zeroHeight="1" x14ac:dyDescent="0.15"/>
  <cols>
    <col min="1" max="130" width="2.7109375" style="289" customWidth="1"/>
    <col min="131" max="131" width="1.57031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368</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1" t="s">
        <v>369</v>
      </c>
      <c r="DK2" s="1162"/>
      <c r="DL2" s="1162"/>
      <c r="DM2" s="1162"/>
      <c r="DN2" s="1162"/>
      <c r="DO2" s="1163"/>
      <c r="DP2" s="249"/>
      <c r="DQ2" s="1161" t="s">
        <v>370</v>
      </c>
      <c r="DR2" s="1162"/>
      <c r="DS2" s="1162"/>
      <c r="DT2" s="1162"/>
      <c r="DU2" s="1162"/>
      <c r="DV2" s="1162"/>
      <c r="DW2" s="1162"/>
      <c r="DX2" s="1162"/>
      <c r="DY2" s="1162"/>
      <c r="DZ2" s="1163"/>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14" t="s">
        <v>371</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372</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46" t="s">
        <v>373</v>
      </c>
      <c r="B5" s="1047"/>
      <c r="C5" s="1047"/>
      <c r="D5" s="1047"/>
      <c r="E5" s="1047"/>
      <c r="F5" s="1047"/>
      <c r="G5" s="1047"/>
      <c r="H5" s="1047"/>
      <c r="I5" s="1047"/>
      <c r="J5" s="1047"/>
      <c r="K5" s="1047"/>
      <c r="L5" s="1047"/>
      <c r="M5" s="1047"/>
      <c r="N5" s="1047"/>
      <c r="O5" s="1047"/>
      <c r="P5" s="1048"/>
      <c r="Q5" s="1052" t="s">
        <v>374</v>
      </c>
      <c r="R5" s="1053"/>
      <c r="S5" s="1053"/>
      <c r="T5" s="1053"/>
      <c r="U5" s="1054"/>
      <c r="V5" s="1052" t="s">
        <v>375</v>
      </c>
      <c r="W5" s="1053"/>
      <c r="X5" s="1053"/>
      <c r="Y5" s="1053"/>
      <c r="Z5" s="1054"/>
      <c r="AA5" s="1052" t="s">
        <v>376</v>
      </c>
      <c r="AB5" s="1053"/>
      <c r="AC5" s="1053"/>
      <c r="AD5" s="1053"/>
      <c r="AE5" s="1053"/>
      <c r="AF5" s="1164" t="s">
        <v>377</v>
      </c>
      <c r="AG5" s="1053"/>
      <c r="AH5" s="1053"/>
      <c r="AI5" s="1053"/>
      <c r="AJ5" s="1068"/>
      <c r="AK5" s="1053" t="s">
        <v>378</v>
      </c>
      <c r="AL5" s="1053"/>
      <c r="AM5" s="1053"/>
      <c r="AN5" s="1053"/>
      <c r="AO5" s="1054"/>
      <c r="AP5" s="1052" t="s">
        <v>379</v>
      </c>
      <c r="AQ5" s="1053"/>
      <c r="AR5" s="1053"/>
      <c r="AS5" s="1053"/>
      <c r="AT5" s="1054"/>
      <c r="AU5" s="1052" t="s">
        <v>380</v>
      </c>
      <c r="AV5" s="1053"/>
      <c r="AW5" s="1053"/>
      <c r="AX5" s="1053"/>
      <c r="AY5" s="1068"/>
      <c r="AZ5" s="256"/>
      <c r="BA5" s="256"/>
      <c r="BB5" s="256"/>
      <c r="BC5" s="256"/>
      <c r="BD5" s="256"/>
      <c r="BE5" s="257"/>
      <c r="BF5" s="257"/>
      <c r="BG5" s="257"/>
      <c r="BH5" s="257"/>
      <c r="BI5" s="257"/>
      <c r="BJ5" s="257"/>
      <c r="BK5" s="257"/>
      <c r="BL5" s="257"/>
      <c r="BM5" s="257"/>
      <c r="BN5" s="257"/>
      <c r="BO5" s="257"/>
      <c r="BP5" s="257"/>
      <c r="BQ5" s="1046" t="s">
        <v>381</v>
      </c>
      <c r="BR5" s="1047"/>
      <c r="BS5" s="1047"/>
      <c r="BT5" s="1047"/>
      <c r="BU5" s="1047"/>
      <c r="BV5" s="1047"/>
      <c r="BW5" s="1047"/>
      <c r="BX5" s="1047"/>
      <c r="BY5" s="1047"/>
      <c r="BZ5" s="1047"/>
      <c r="CA5" s="1047"/>
      <c r="CB5" s="1047"/>
      <c r="CC5" s="1047"/>
      <c r="CD5" s="1047"/>
      <c r="CE5" s="1047"/>
      <c r="CF5" s="1047"/>
      <c r="CG5" s="1048"/>
      <c r="CH5" s="1052" t="s">
        <v>382</v>
      </c>
      <c r="CI5" s="1053"/>
      <c r="CJ5" s="1053"/>
      <c r="CK5" s="1053"/>
      <c r="CL5" s="1054"/>
      <c r="CM5" s="1052" t="s">
        <v>383</v>
      </c>
      <c r="CN5" s="1053"/>
      <c r="CO5" s="1053"/>
      <c r="CP5" s="1053"/>
      <c r="CQ5" s="1054"/>
      <c r="CR5" s="1052" t="s">
        <v>384</v>
      </c>
      <c r="CS5" s="1053"/>
      <c r="CT5" s="1053"/>
      <c r="CU5" s="1053"/>
      <c r="CV5" s="1054"/>
      <c r="CW5" s="1052" t="s">
        <v>385</v>
      </c>
      <c r="CX5" s="1053"/>
      <c r="CY5" s="1053"/>
      <c r="CZ5" s="1053"/>
      <c r="DA5" s="1054"/>
      <c r="DB5" s="1052" t="s">
        <v>386</v>
      </c>
      <c r="DC5" s="1053"/>
      <c r="DD5" s="1053"/>
      <c r="DE5" s="1053"/>
      <c r="DF5" s="1054"/>
      <c r="DG5" s="1149" t="s">
        <v>387</v>
      </c>
      <c r="DH5" s="1150"/>
      <c r="DI5" s="1150"/>
      <c r="DJ5" s="1150"/>
      <c r="DK5" s="1151"/>
      <c r="DL5" s="1149" t="s">
        <v>388</v>
      </c>
      <c r="DM5" s="1150"/>
      <c r="DN5" s="1150"/>
      <c r="DO5" s="1150"/>
      <c r="DP5" s="1151"/>
      <c r="DQ5" s="1052" t="s">
        <v>389</v>
      </c>
      <c r="DR5" s="1053"/>
      <c r="DS5" s="1053"/>
      <c r="DT5" s="1053"/>
      <c r="DU5" s="1054"/>
      <c r="DV5" s="1052" t="s">
        <v>380</v>
      </c>
      <c r="DW5" s="1053"/>
      <c r="DX5" s="1053"/>
      <c r="DY5" s="1053"/>
      <c r="DZ5" s="1068"/>
      <c r="EA5" s="254"/>
    </row>
    <row r="6" spans="1:131" s="255" customFormat="1" ht="26.25" customHeight="1" thickBot="1" x14ac:dyDescent="0.2">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254"/>
    </row>
    <row r="7" spans="1:131" s="255" customFormat="1" ht="26.25" customHeight="1" thickTop="1" x14ac:dyDescent="0.15">
      <c r="A7" s="258">
        <v>1</v>
      </c>
      <c r="B7" s="1101" t="s">
        <v>390</v>
      </c>
      <c r="C7" s="1102"/>
      <c r="D7" s="1102"/>
      <c r="E7" s="1102"/>
      <c r="F7" s="1102"/>
      <c r="G7" s="1102"/>
      <c r="H7" s="1102"/>
      <c r="I7" s="1102"/>
      <c r="J7" s="1102"/>
      <c r="K7" s="1102"/>
      <c r="L7" s="1102"/>
      <c r="M7" s="1102"/>
      <c r="N7" s="1102"/>
      <c r="O7" s="1102"/>
      <c r="P7" s="1103"/>
      <c r="Q7" s="1155">
        <v>32969</v>
      </c>
      <c r="R7" s="1156"/>
      <c r="S7" s="1156"/>
      <c r="T7" s="1156"/>
      <c r="U7" s="1156"/>
      <c r="V7" s="1156">
        <v>29945</v>
      </c>
      <c r="W7" s="1156"/>
      <c r="X7" s="1156"/>
      <c r="Y7" s="1156"/>
      <c r="Z7" s="1156"/>
      <c r="AA7" s="1156">
        <v>3023</v>
      </c>
      <c r="AB7" s="1156"/>
      <c r="AC7" s="1156"/>
      <c r="AD7" s="1156"/>
      <c r="AE7" s="1157"/>
      <c r="AF7" s="1158">
        <v>645</v>
      </c>
      <c r="AG7" s="1159"/>
      <c r="AH7" s="1159"/>
      <c r="AI7" s="1159"/>
      <c r="AJ7" s="1160"/>
      <c r="AK7" s="1142">
        <v>4226</v>
      </c>
      <c r="AL7" s="1143"/>
      <c r="AM7" s="1143"/>
      <c r="AN7" s="1143"/>
      <c r="AO7" s="1143"/>
      <c r="AP7" s="1143">
        <v>24697</v>
      </c>
      <c r="AQ7" s="1143"/>
      <c r="AR7" s="1143"/>
      <c r="AS7" s="1143"/>
      <c r="AT7" s="1143"/>
      <c r="AU7" s="1144"/>
      <c r="AV7" s="1144"/>
      <c r="AW7" s="1144"/>
      <c r="AX7" s="1144"/>
      <c r="AY7" s="1145"/>
      <c r="AZ7" s="252"/>
      <c r="BA7" s="252"/>
      <c r="BB7" s="252"/>
      <c r="BC7" s="252"/>
      <c r="BD7" s="252"/>
      <c r="BE7" s="253"/>
      <c r="BF7" s="253"/>
      <c r="BG7" s="253"/>
      <c r="BH7" s="253"/>
      <c r="BI7" s="253"/>
      <c r="BJ7" s="253"/>
      <c r="BK7" s="253"/>
      <c r="BL7" s="253"/>
      <c r="BM7" s="253"/>
      <c r="BN7" s="253"/>
      <c r="BO7" s="253"/>
      <c r="BP7" s="253"/>
      <c r="BQ7" s="259">
        <v>1</v>
      </c>
      <c r="BR7" s="260"/>
      <c r="BS7" s="1146" t="s">
        <v>580</v>
      </c>
      <c r="BT7" s="1147"/>
      <c r="BU7" s="1147"/>
      <c r="BV7" s="1147"/>
      <c r="BW7" s="1147"/>
      <c r="BX7" s="1147"/>
      <c r="BY7" s="1147"/>
      <c r="BZ7" s="1147"/>
      <c r="CA7" s="1147"/>
      <c r="CB7" s="1147"/>
      <c r="CC7" s="1147"/>
      <c r="CD7" s="1147"/>
      <c r="CE7" s="1147"/>
      <c r="CF7" s="1147"/>
      <c r="CG7" s="1148"/>
      <c r="CH7" s="1139" t="s">
        <v>582</v>
      </c>
      <c r="CI7" s="1140"/>
      <c r="CJ7" s="1140"/>
      <c r="CK7" s="1140"/>
      <c r="CL7" s="1141"/>
      <c r="CM7" s="1139">
        <v>20</v>
      </c>
      <c r="CN7" s="1140"/>
      <c r="CO7" s="1140"/>
      <c r="CP7" s="1140"/>
      <c r="CQ7" s="1141"/>
      <c r="CR7" s="1139">
        <v>10</v>
      </c>
      <c r="CS7" s="1140"/>
      <c r="CT7" s="1140"/>
      <c r="CU7" s="1140"/>
      <c r="CV7" s="1141"/>
      <c r="CW7" s="1139" t="s">
        <v>582</v>
      </c>
      <c r="CX7" s="1140"/>
      <c r="CY7" s="1140"/>
      <c r="CZ7" s="1140"/>
      <c r="DA7" s="1141"/>
      <c r="DB7" s="1139" t="s">
        <v>609</v>
      </c>
      <c r="DC7" s="1140"/>
      <c r="DD7" s="1140"/>
      <c r="DE7" s="1140"/>
      <c r="DF7" s="1141"/>
      <c r="DG7" s="1139" t="s">
        <v>583</v>
      </c>
      <c r="DH7" s="1140"/>
      <c r="DI7" s="1140"/>
      <c r="DJ7" s="1140"/>
      <c r="DK7" s="1141"/>
      <c r="DL7" s="1139" t="s">
        <v>584</v>
      </c>
      <c r="DM7" s="1140"/>
      <c r="DN7" s="1140"/>
      <c r="DO7" s="1140"/>
      <c r="DP7" s="1141"/>
      <c r="DQ7" s="1139" t="s">
        <v>582</v>
      </c>
      <c r="DR7" s="1140"/>
      <c r="DS7" s="1140"/>
      <c r="DT7" s="1140"/>
      <c r="DU7" s="1141"/>
      <c r="DV7" s="1166"/>
      <c r="DW7" s="1167"/>
      <c r="DX7" s="1167"/>
      <c r="DY7" s="1167"/>
      <c r="DZ7" s="1168"/>
      <c r="EA7" s="254"/>
    </row>
    <row r="8" spans="1:131" s="255" customFormat="1" ht="26.25" customHeight="1" x14ac:dyDescent="0.15">
      <c r="A8" s="261">
        <v>2</v>
      </c>
      <c r="B8" s="1088"/>
      <c r="C8" s="1089"/>
      <c r="D8" s="1089"/>
      <c r="E8" s="1089"/>
      <c r="F8" s="1089"/>
      <c r="G8" s="1089"/>
      <c r="H8" s="1089"/>
      <c r="I8" s="1089"/>
      <c r="J8" s="1089"/>
      <c r="K8" s="1089"/>
      <c r="L8" s="1089"/>
      <c r="M8" s="1089"/>
      <c r="N8" s="1089"/>
      <c r="O8" s="1089"/>
      <c r="P8" s="1090"/>
      <c r="Q8" s="1094"/>
      <c r="R8" s="1095"/>
      <c r="S8" s="1095"/>
      <c r="T8" s="1095"/>
      <c r="U8" s="1095"/>
      <c r="V8" s="1095"/>
      <c r="W8" s="1095"/>
      <c r="X8" s="1095"/>
      <c r="Y8" s="1095"/>
      <c r="Z8" s="1095"/>
      <c r="AA8" s="1095"/>
      <c r="AB8" s="1095"/>
      <c r="AC8" s="1095"/>
      <c r="AD8" s="1095"/>
      <c r="AE8" s="1096"/>
      <c r="AF8" s="1070"/>
      <c r="AG8" s="1071"/>
      <c r="AH8" s="1071"/>
      <c r="AI8" s="1071"/>
      <c r="AJ8" s="1072"/>
      <c r="AK8" s="1137"/>
      <c r="AL8" s="1138"/>
      <c r="AM8" s="1138"/>
      <c r="AN8" s="1138"/>
      <c r="AO8" s="1138"/>
      <c r="AP8" s="1138"/>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c r="BS8" s="1065" t="s">
        <v>581</v>
      </c>
      <c r="BT8" s="1066"/>
      <c r="BU8" s="1066"/>
      <c r="BV8" s="1066"/>
      <c r="BW8" s="1066"/>
      <c r="BX8" s="1066"/>
      <c r="BY8" s="1066"/>
      <c r="BZ8" s="1066"/>
      <c r="CA8" s="1066"/>
      <c r="CB8" s="1066"/>
      <c r="CC8" s="1066"/>
      <c r="CD8" s="1066"/>
      <c r="CE8" s="1066"/>
      <c r="CF8" s="1066"/>
      <c r="CG8" s="1067"/>
      <c r="CH8" s="1040">
        <v>5</v>
      </c>
      <c r="CI8" s="1041"/>
      <c r="CJ8" s="1041"/>
      <c r="CK8" s="1041"/>
      <c r="CL8" s="1042"/>
      <c r="CM8" s="1040">
        <v>545</v>
      </c>
      <c r="CN8" s="1041"/>
      <c r="CO8" s="1041"/>
      <c r="CP8" s="1041"/>
      <c r="CQ8" s="1042"/>
      <c r="CR8" s="1040">
        <v>354</v>
      </c>
      <c r="CS8" s="1041"/>
      <c r="CT8" s="1041"/>
      <c r="CU8" s="1041"/>
      <c r="CV8" s="1042"/>
      <c r="CW8" s="1040" t="s">
        <v>582</v>
      </c>
      <c r="CX8" s="1041"/>
      <c r="CY8" s="1041"/>
      <c r="CZ8" s="1041"/>
      <c r="DA8" s="1042"/>
      <c r="DB8" s="1040">
        <v>257</v>
      </c>
      <c r="DC8" s="1041"/>
      <c r="DD8" s="1041"/>
      <c r="DE8" s="1041"/>
      <c r="DF8" s="1042"/>
      <c r="DG8" s="1040" t="s">
        <v>582</v>
      </c>
      <c r="DH8" s="1041"/>
      <c r="DI8" s="1041"/>
      <c r="DJ8" s="1041"/>
      <c r="DK8" s="1042"/>
      <c r="DL8" s="1040" t="s">
        <v>582</v>
      </c>
      <c r="DM8" s="1041"/>
      <c r="DN8" s="1041"/>
      <c r="DO8" s="1041"/>
      <c r="DP8" s="1042"/>
      <c r="DQ8" s="1040" t="s">
        <v>583</v>
      </c>
      <c r="DR8" s="1041"/>
      <c r="DS8" s="1041"/>
      <c r="DT8" s="1041"/>
      <c r="DU8" s="1042"/>
      <c r="DV8" s="1043"/>
      <c r="DW8" s="1044"/>
      <c r="DX8" s="1044"/>
      <c r="DY8" s="1044"/>
      <c r="DZ8" s="1045"/>
      <c r="EA8" s="254"/>
    </row>
    <row r="9" spans="1:131" s="255" customFormat="1" ht="26.25" customHeight="1" x14ac:dyDescent="0.15">
      <c r="A9" s="261">
        <v>3</v>
      </c>
      <c r="B9" s="1088"/>
      <c r="C9" s="1089"/>
      <c r="D9" s="1089"/>
      <c r="E9" s="1089"/>
      <c r="F9" s="1089"/>
      <c r="G9" s="1089"/>
      <c r="H9" s="1089"/>
      <c r="I9" s="1089"/>
      <c r="J9" s="1089"/>
      <c r="K9" s="1089"/>
      <c r="L9" s="1089"/>
      <c r="M9" s="1089"/>
      <c r="N9" s="1089"/>
      <c r="O9" s="1089"/>
      <c r="P9" s="1090"/>
      <c r="Q9" s="1094"/>
      <c r="R9" s="1095"/>
      <c r="S9" s="1095"/>
      <c r="T9" s="1095"/>
      <c r="U9" s="1095"/>
      <c r="V9" s="1095"/>
      <c r="W9" s="1095"/>
      <c r="X9" s="1095"/>
      <c r="Y9" s="1095"/>
      <c r="Z9" s="1095"/>
      <c r="AA9" s="1095"/>
      <c r="AB9" s="1095"/>
      <c r="AC9" s="1095"/>
      <c r="AD9" s="1095"/>
      <c r="AE9" s="1096"/>
      <c r="AF9" s="1070"/>
      <c r="AG9" s="1071"/>
      <c r="AH9" s="1071"/>
      <c r="AI9" s="1071"/>
      <c r="AJ9" s="1072"/>
      <c r="AK9" s="1137"/>
      <c r="AL9" s="1138"/>
      <c r="AM9" s="1138"/>
      <c r="AN9" s="1138"/>
      <c r="AO9" s="1138"/>
      <c r="AP9" s="1138"/>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c r="BS9" s="1065"/>
      <c r="BT9" s="1066"/>
      <c r="BU9" s="1066"/>
      <c r="BV9" s="1066"/>
      <c r="BW9" s="1066"/>
      <c r="BX9" s="1066"/>
      <c r="BY9" s="1066"/>
      <c r="BZ9" s="1066"/>
      <c r="CA9" s="1066"/>
      <c r="CB9" s="1066"/>
      <c r="CC9" s="1066"/>
      <c r="CD9" s="1066"/>
      <c r="CE9" s="1066"/>
      <c r="CF9" s="1066"/>
      <c r="CG9" s="1067"/>
      <c r="CH9" s="1040"/>
      <c r="CI9" s="1041"/>
      <c r="CJ9" s="1041"/>
      <c r="CK9" s="1041"/>
      <c r="CL9" s="1042"/>
      <c r="CM9" s="1040"/>
      <c r="CN9" s="1041"/>
      <c r="CO9" s="1041"/>
      <c r="CP9" s="1041"/>
      <c r="CQ9" s="1042"/>
      <c r="CR9" s="1040"/>
      <c r="CS9" s="1041"/>
      <c r="CT9" s="1041"/>
      <c r="CU9" s="1041"/>
      <c r="CV9" s="1042"/>
      <c r="CW9" s="1040"/>
      <c r="CX9" s="1041"/>
      <c r="CY9" s="1041"/>
      <c r="CZ9" s="1041"/>
      <c r="DA9" s="1042"/>
      <c r="DB9" s="1040"/>
      <c r="DC9" s="1041"/>
      <c r="DD9" s="1041"/>
      <c r="DE9" s="1041"/>
      <c r="DF9" s="1042"/>
      <c r="DG9" s="1040"/>
      <c r="DH9" s="1041"/>
      <c r="DI9" s="1041"/>
      <c r="DJ9" s="1041"/>
      <c r="DK9" s="1042"/>
      <c r="DL9" s="1040"/>
      <c r="DM9" s="1041"/>
      <c r="DN9" s="1041"/>
      <c r="DO9" s="1041"/>
      <c r="DP9" s="1042"/>
      <c r="DQ9" s="1040"/>
      <c r="DR9" s="1041"/>
      <c r="DS9" s="1041"/>
      <c r="DT9" s="1041"/>
      <c r="DU9" s="1042"/>
      <c r="DV9" s="1043"/>
      <c r="DW9" s="1044"/>
      <c r="DX9" s="1044"/>
      <c r="DY9" s="1044"/>
      <c r="DZ9" s="1045"/>
      <c r="EA9" s="254"/>
    </row>
    <row r="10" spans="1:131" s="255" customFormat="1" ht="26.25" customHeight="1" x14ac:dyDescent="0.15">
      <c r="A10" s="261">
        <v>4</v>
      </c>
      <c r="B10" s="1088"/>
      <c r="C10" s="1089"/>
      <c r="D10" s="1089"/>
      <c r="E10" s="1089"/>
      <c r="F10" s="1089"/>
      <c r="G10" s="1089"/>
      <c r="H10" s="1089"/>
      <c r="I10" s="1089"/>
      <c r="J10" s="1089"/>
      <c r="K10" s="1089"/>
      <c r="L10" s="1089"/>
      <c r="M10" s="1089"/>
      <c r="N10" s="1089"/>
      <c r="O10" s="1089"/>
      <c r="P10" s="1090"/>
      <c r="Q10" s="1094"/>
      <c r="R10" s="1095"/>
      <c r="S10" s="1095"/>
      <c r="T10" s="1095"/>
      <c r="U10" s="1095"/>
      <c r="V10" s="1095"/>
      <c r="W10" s="1095"/>
      <c r="X10" s="1095"/>
      <c r="Y10" s="1095"/>
      <c r="Z10" s="1095"/>
      <c r="AA10" s="1095"/>
      <c r="AB10" s="1095"/>
      <c r="AC10" s="1095"/>
      <c r="AD10" s="1095"/>
      <c r="AE10" s="1096"/>
      <c r="AF10" s="1070"/>
      <c r="AG10" s="1071"/>
      <c r="AH10" s="1071"/>
      <c r="AI10" s="1071"/>
      <c r="AJ10" s="1072"/>
      <c r="AK10" s="1137"/>
      <c r="AL10" s="1138"/>
      <c r="AM10" s="1138"/>
      <c r="AN10" s="1138"/>
      <c r="AO10" s="1138"/>
      <c r="AP10" s="1138"/>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c r="BS10" s="1065"/>
      <c r="BT10" s="1066"/>
      <c r="BU10" s="1066"/>
      <c r="BV10" s="1066"/>
      <c r="BW10" s="1066"/>
      <c r="BX10" s="1066"/>
      <c r="BY10" s="1066"/>
      <c r="BZ10" s="1066"/>
      <c r="CA10" s="1066"/>
      <c r="CB10" s="1066"/>
      <c r="CC10" s="1066"/>
      <c r="CD10" s="1066"/>
      <c r="CE10" s="1066"/>
      <c r="CF10" s="1066"/>
      <c r="CG10" s="1067"/>
      <c r="CH10" s="1040"/>
      <c r="CI10" s="1041"/>
      <c r="CJ10" s="1041"/>
      <c r="CK10" s="1041"/>
      <c r="CL10" s="1042"/>
      <c r="CM10" s="1040"/>
      <c r="CN10" s="1041"/>
      <c r="CO10" s="1041"/>
      <c r="CP10" s="1041"/>
      <c r="CQ10" s="1042"/>
      <c r="CR10" s="1040"/>
      <c r="CS10" s="1041"/>
      <c r="CT10" s="1041"/>
      <c r="CU10" s="1041"/>
      <c r="CV10" s="1042"/>
      <c r="CW10" s="1040"/>
      <c r="CX10" s="1041"/>
      <c r="CY10" s="1041"/>
      <c r="CZ10" s="1041"/>
      <c r="DA10" s="1042"/>
      <c r="DB10" s="1040"/>
      <c r="DC10" s="1041"/>
      <c r="DD10" s="1041"/>
      <c r="DE10" s="1041"/>
      <c r="DF10" s="1042"/>
      <c r="DG10" s="1040"/>
      <c r="DH10" s="1041"/>
      <c r="DI10" s="1041"/>
      <c r="DJ10" s="1041"/>
      <c r="DK10" s="1042"/>
      <c r="DL10" s="1040"/>
      <c r="DM10" s="1041"/>
      <c r="DN10" s="1041"/>
      <c r="DO10" s="1041"/>
      <c r="DP10" s="1042"/>
      <c r="DQ10" s="1040"/>
      <c r="DR10" s="1041"/>
      <c r="DS10" s="1041"/>
      <c r="DT10" s="1041"/>
      <c r="DU10" s="1042"/>
      <c r="DV10" s="1043"/>
      <c r="DW10" s="1044"/>
      <c r="DX10" s="1044"/>
      <c r="DY10" s="1044"/>
      <c r="DZ10" s="1045"/>
      <c r="EA10" s="254"/>
    </row>
    <row r="11" spans="1:131" s="255" customFormat="1" ht="26.25" customHeight="1" x14ac:dyDescent="0.15">
      <c r="A11" s="261">
        <v>5</v>
      </c>
      <c r="B11" s="1088"/>
      <c r="C11" s="1089"/>
      <c r="D11" s="1089"/>
      <c r="E11" s="1089"/>
      <c r="F11" s="1089"/>
      <c r="G11" s="1089"/>
      <c r="H11" s="1089"/>
      <c r="I11" s="1089"/>
      <c r="J11" s="1089"/>
      <c r="K11" s="1089"/>
      <c r="L11" s="1089"/>
      <c r="M11" s="1089"/>
      <c r="N11" s="1089"/>
      <c r="O11" s="1089"/>
      <c r="P11" s="1090"/>
      <c r="Q11" s="1094"/>
      <c r="R11" s="1095"/>
      <c r="S11" s="1095"/>
      <c r="T11" s="1095"/>
      <c r="U11" s="1095"/>
      <c r="V11" s="1095"/>
      <c r="W11" s="1095"/>
      <c r="X11" s="1095"/>
      <c r="Y11" s="1095"/>
      <c r="Z11" s="1095"/>
      <c r="AA11" s="1095"/>
      <c r="AB11" s="1095"/>
      <c r="AC11" s="1095"/>
      <c r="AD11" s="1095"/>
      <c r="AE11" s="1096"/>
      <c r="AF11" s="1070"/>
      <c r="AG11" s="1071"/>
      <c r="AH11" s="1071"/>
      <c r="AI11" s="1071"/>
      <c r="AJ11" s="1072"/>
      <c r="AK11" s="1137"/>
      <c r="AL11" s="1138"/>
      <c r="AM11" s="1138"/>
      <c r="AN11" s="1138"/>
      <c r="AO11" s="1138"/>
      <c r="AP11" s="1138"/>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5"/>
      <c r="BT11" s="1066"/>
      <c r="BU11" s="1066"/>
      <c r="BV11" s="1066"/>
      <c r="BW11" s="1066"/>
      <c r="BX11" s="1066"/>
      <c r="BY11" s="1066"/>
      <c r="BZ11" s="1066"/>
      <c r="CA11" s="1066"/>
      <c r="CB11" s="1066"/>
      <c r="CC11" s="1066"/>
      <c r="CD11" s="1066"/>
      <c r="CE11" s="1066"/>
      <c r="CF11" s="1066"/>
      <c r="CG11" s="1067"/>
      <c r="CH11" s="1040"/>
      <c r="CI11" s="1041"/>
      <c r="CJ11" s="1041"/>
      <c r="CK11" s="1041"/>
      <c r="CL11" s="1042"/>
      <c r="CM11" s="1040"/>
      <c r="CN11" s="1041"/>
      <c r="CO11" s="1041"/>
      <c r="CP11" s="1041"/>
      <c r="CQ11" s="1042"/>
      <c r="CR11" s="1040"/>
      <c r="CS11" s="1041"/>
      <c r="CT11" s="1041"/>
      <c r="CU11" s="1041"/>
      <c r="CV11" s="1042"/>
      <c r="CW11" s="1040"/>
      <c r="CX11" s="1041"/>
      <c r="CY11" s="1041"/>
      <c r="CZ11" s="1041"/>
      <c r="DA11" s="1042"/>
      <c r="DB11" s="1040"/>
      <c r="DC11" s="1041"/>
      <c r="DD11" s="1041"/>
      <c r="DE11" s="1041"/>
      <c r="DF11" s="1042"/>
      <c r="DG11" s="1040"/>
      <c r="DH11" s="1041"/>
      <c r="DI11" s="1041"/>
      <c r="DJ11" s="1041"/>
      <c r="DK11" s="1042"/>
      <c r="DL11" s="1040"/>
      <c r="DM11" s="1041"/>
      <c r="DN11" s="1041"/>
      <c r="DO11" s="1041"/>
      <c r="DP11" s="1042"/>
      <c r="DQ11" s="1040"/>
      <c r="DR11" s="1041"/>
      <c r="DS11" s="1041"/>
      <c r="DT11" s="1041"/>
      <c r="DU11" s="1042"/>
      <c r="DV11" s="1043"/>
      <c r="DW11" s="1044"/>
      <c r="DX11" s="1044"/>
      <c r="DY11" s="1044"/>
      <c r="DZ11" s="1045"/>
      <c r="EA11" s="254"/>
    </row>
    <row r="12" spans="1:131" s="255" customFormat="1" ht="26.25" customHeight="1" x14ac:dyDescent="0.15">
      <c r="A12" s="261">
        <v>6</v>
      </c>
      <c r="B12" s="1088"/>
      <c r="C12" s="1089"/>
      <c r="D12" s="1089"/>
      <c r="E12" s="1089"/>
      <c r="F12" s="1089"/>
      <c r="G12" s="1089"/>
      <c r="H12" s="1089"/>
      <c r="I12" s="1089"/>
      <c r="J12" s="1089"/>
      <c r="K12" s="1089"/>
      <c r="L12" s="1089"/>
      <c r="M12" s="1089"/>
      <c r="N12" s="1089"/>
      <c r="O12" s="1089"/>
      <c r="P12" s="1090"/>
      <c r="Q12" s="1094"/>
      <c r="R12" s="1095"/>
      <c r="S12" s="1095"/>
      <c r="T12" s="1095"/>
      <c r="U12" s="1095"/>
      <c r="V12" s="1095"/>
      <c r="W12" s="1095"/>
      <c r="X12" s="1095"/>
      <c r="Y12" s="1095"/>
      <c r="Z12" s="1095"/>
      <c r="AA12" s="1095"/>
      <c r="AB12" s="1095"/>
      <c r="AC12" s="1095"/>
      <c r="AD12" s="1095"/>
      <c r="AE12" s="1096"/>
      <c r="AF12" s="1070"/>
      <c r="AG12" s="1071"/>
      <c r="AH12" s="1071"/>
      <c r="AI12" s="1071"/>
      <c r="AJ12" s="1072"/>
      <c r="AK12" s="1137"/>
      <c r="AL12" s="1138"/>
      <c r="AM12" s="1138"/>
      <c r="AN12" s="1138"/>
      <c r="AO12" s="1138"/>
      <c r="AP12" s="1138"/>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254"/>
    </row>
    <row r="13" spans="1:131" s="255" customFormat="1" ht="26.25" customHeight="1" x14ac:dyDescent="0.15">
      <c r="A13" s="261">
        <v>7</v>
      </c>
      <c r="B13" s="1088"/>
      <c r="C13" s="1089"/>
      <c r="D13" s="1089"/>
      <c r="E13" s="1089"/>
      <c r="F13" s="1089"/>
      <c r="G13" s="1089"/>
      <c r="H13" s="1089"/>
      <c r="I13" s="1089"/>
      <c r="J13" s="1089"/>
      <c r="K13" s="1089"/>
      <c r="L13" s="1089"/>
      <c r="M13" s="1089"/>
      <c r="N13" s="1089"/>
      <c r="O13" s="1089"/>
      <c r="P13" s="1090"/>
      <c r="Q13" s="1094"/>
      <c r="R13" s="1095"/>
      <c r="S13" s="1095"/>
      <c r="T13" s="1095"/>
      <c r="U13" s="1095"/>
      <c r="V13" s="1095"/>
      <c r="W13" s="1095"/>
      <c r="X13" s="1095"/>
      <c r="Y13" s="1095"/>
      <c r="Z13" s="1095"/>
      <c r="AA13" s="1095"/>
      <c r="AB13" s="1095"/>
      <c r="AC13" s="1095"/>
      <c r="AD13" s="1095"/>
      <c r="AE13" s="1096"/>
      <c r="AF13" s="1070"/>
      <c r="AG13" s="1071"/>
      <c r="AH13" s="1071"/>
      <c r="AI13" s="1071"/>
      <c r="AJ13" s="1072"/>
      <c r="AK13" s="1137"/>
      <c r="AL13" s="1138"/>
      <c r="AM13" s="1138"/>
      <c r="AN13" s="1138"/>
      <c r="AO13" s="1138"/>
      <c r="AP13" s="1138"/>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4"/>
    </row>
    <row r="14" spans="1:131" s="255" customFormat="1" ht="26.25" customHeight="1" x14ac:dyDescent="0.15">
      <c r="A14" s="261">
        <v>8</v>
      </c>
      <c r="B14" s="1088"/>
      <c r="C14" s="1089"/>
      <c r="D14" s="1089"/>
      <c r="E14" s="1089"/>
      <c r="F14" s="1089"/>
      <c r="G14" s="1089"/>
      <c r="H14" s="1089"/>
      <c r="I14" s="1089"/>
      <c r="J14" s="1089"/>
      <c r="K14" s="1089"/>
      <c r="L14" s="1089"/>
      <c r="M14" s="1089"/>
      <c r="N14" s="1089"/>
      <c r="O14" s="1089"/>
      <c r="P14" s="1090"/>
      <c r="Q14" s="1094"/>
      <c r="R14" s="1095"/>
      <c r="S14" s="1095"/>
      <c r="T14" s="1095"/>
      <c r="U14" s="1095"/>
      <c r="V14" s="1095"/>
      <c r="W14" s="1095"/>
      <c r="X14" s="1095"/>
      <c r="Y14" s="1095"/>
      <c r="Z14" s="1095"/>
      <c r="AA14" s="1095"/>
      <c r="AB14" s="1095"/>
      <c r="AC14" s="1095"/>
      <c r="AD14" s="1095"/>
      <c r="AE14" s="1096"/>
      <c r="AF14" s="1070"/>
      <c r="AG14" s="1071"/>
      <c r="AH14" s="1071"/>
      <c r="AI14" s="1071"/>
      <c r="AJ14" s="1072"/>
      <c r="AK14" s="1137"/>
      <c r="AL14" s="1138"/>
      <c r="AM14" s="1138"/>
      <c r="AN14" s="1138"/>
      <c r="AO14" s="1138"/>
      <c r="AP14" s="1138"/>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4"/>
    </row>
    <row r="15" spans="1:131" s="255" customFormat="1" ht="26.25" customHeight="1" x14ac:dyDescent="0.15">
      <c r="A15" s="261">
        <v>9</v>
      </c>
      <c r="B15" s="1088"/>
      <c r="C15" s="1089"/>
      <c r="D15" s="1089"/>
      <c r="E15" s="1089"/>
      <c r="F15" s="1089"/>
      <c r="G15" s="1089"/>
      <c r="H15" s="1089"/>
      <c r="I15" s="1089"/>
      <c r="J15" s="1089"/>
      <c r="K15" s="1089"/>
      <c r="L15" s="1089"/>
      <c r="M15" s="1089"/>
      <c r="N15" s="1089"/>
      <c r="O15" s="1089"/>
      <c r="P15" s="1090"/>
      <c r="Q15" s="1094"/>
      <c r="R15" s="1095"/>
      <c r="S15" s="1095"/>
      <c r="T15" s="1095"/>
      <c r="U15" s="1095"/>
      <c r="V15" s="1095"/>
      <c r="W15" s="1095"/>
      <c r="X15" s="1095"/>
      <c r="Y15" s="1095"/>
      <c r="Z15" s="1095"/>
      <c r="AA15" s="1095"/>
      <c r="AB15" s="1095"/>
      <c r="AC15" s="1095"/>
      <c r="AD15" s="1095"/>
      <c r="AE15" s="1096"/>
      <c r="AF15" s="1070"/>
      <c r="AG15" s="1071"/>
      <c r="AH15" s="1071"/>
      <c r="AI15" s="1071"/>
      <c r="AJ15" s="1072"/>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x14ac:dyDescent="0.15">
      <c r="A16" s="261">
        <v>10</v>
      </c>
      <c r="B16" s="1088"/>
      <c r="C16" s="1089"/>
      <c r="D16" s="1089"/>
      <c r="E16" s="1089"/>
      <c r="F16" s="1089"/>
      <c r="G16" s="1089"/>
      <c r="H16" s="1089"/>
      <c r="I16" s="1089"/>
      <c r="J16" s="1089"/>
      <c r="K16" s="1089"/>
      <c r="L16" s="1089"/>
      <c r="M16" s="1089"/>
      <c r="N16" s="1089"/>
      <c r="O16" s="1089"/>
      <c r="P16" s="1090"/>
      <c r="Q16" s="1094"/>
      <c r="R16" s="1095"/>
      <c r="S16" s="1095"/>
      <c r="T16" s="1095"/>
      <c r="U16" s="1095"/>
      <c r="V16" s="1095"/>
      <c r="W16" s="1095"/>
      <c r="X16" s="1095"/>
      <c r="Y16" s="1095"/>
      <c r="Z16" s="1095"/>
      <c r="AA16" s="1095"/>
      <c r="AB16" s="1095"/>
      <c r="AC16" s="1095"/>
      <c r="AD16" s="1095"/>
      <c r="AE16" s="1096"/>
      <c r="AF16" s="1070"/>
      <c r="AG16" s="1071"/>
      <c r="AH16" s="1071"/>
      <c r="AI16" s="1071"/>
      <c r="AJ16" s="1072"/>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x14ac:dyDescent="0.15">
      <c r="A17" s="261">
        <v>11</v>
      </c>
      <c r="B17" s="1088"/>
      <c r="C17" s="1089"/>
      <c r="D17" s="1089"/>
      <c r="E17" s="1089"/>
      <c r="F17" s="1089"/>
      <c r="G17" s="1089"/>
      <c r="H17" s="1089"/>
      <c r="I17" s="1089"/>
      <c r="J17" s="1089"/>
      <c r="K17" s="1089"/>
      <c r="L17" s="1089"/>
      <c r="M17" s="1089"/>
      <c r="N17" s="1089"/>
      <c r="O17" s="1089"/>
      <c r="P17" s="1090"/>
      <c r="Q17" s="1094"/>
      <c r="R17" s="1095"/>
      <c r="S17" s="1095"/>
      <c r="T17" s="1095"/>
      <c r="U17" s="1095"/>
      <c r="V17" s="1095"/>
      <c r="W17" s="1095"/>
      <c r="X17" s="1095"/>
      <c r="Y17" s="1095"/>
      <c r="Z17" s="1095"/>
      <c r="AA17" s="1095"/>
      <c r="AB17" s="1095"/>
      <c r="AC17" s="1095"/>
      <c r="AD17" s="1095"/>
      <c r="AE17" s="1096"/>
      <c r="AF17" s="1070"/>
      <c r="AG17" s="1071"/>
      <c r="AH17" s="1071"/>
      <c r="AI17" s="1071"/>
      <c r="AJ17" s="1072"/>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x14ac:dyDescent="0.15">
      <c r="A18" s="261">
        <v>12</v>
      </c>
      <c r="B18" s="1088"/>
      <c r="C18" s="1089"/>
      <c r="D18" s="1089"/>
      <c r="E18" s="1089"/>
      <c r="F18" s="1089"/>
      <c r="G18" s="1089"/>
      <c r="H18" s="1089"/>
      <c r="I18" s="1089"/>
      <c r="J18" s="1089"/>
      <c r="K18" s="1089"/>
      <c r="L18" s="1089"/>
      <c r="M18" s="1089"/>
      <c r="N18" s="1089"/>
      <c r="O18" s="1089"/>
      <c r="P18" s="1090"/>
      <c r="Q18" s="1094"/>
      <c r="R18" s="1095"/>
      <c r="S18" s="1095"/>
      <c r="T18" s="1095"/>
      <c r="U18" s="1095"/>
      <c r="V18" s="1095"/>
      <c r="W18" s="1095"/>
      <c r="X18" s="1095"/>
      <c r="Y18" s="1095"/>
      <c r="Z18" s="1095"/>
      <c r="AA18" s="1095"/>
      <c r="AB18" s="1095"/>
      <c r="AC18" s="1095"/>
      <c r="AD18" s="1095"/>
      <c r="AE18" s="1096"/>
      <c r="AF18" s="1070"/>
      <c r="AG18" s="1071"/>
      <c r="AH18" s="1071"/>
      <c r="AI18" s="1071"/>
      <c r="AJ18" s="1072"/>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x14ac:dyDescent="0.15">
      <c r="A19" s="261">
        <v>13</v>
      </c>
      <c r="B19" s="1088"/>
      <c r="C19" s="1089"/>
      <c r="D19" s="1089"/>
      <c r="E19" s="1089"/>
      <c r="F19" s="1089"/>
      <c r="G19" s="1089"/>
      <c r="H19" s="1089"/>
      <c r="I19" s="1089"/>
      <c r="J19" s="1089"/>
      <c r="K19" s="1089"/>
      <c r="L19" s="1089"/>
      <c r="M19" s="1089"/>
      <c r="N19" s="1089"/>
      <c r="O19" s="1089"/>
      <c r="P19" s="1090"/>
      <c r="Q19" s="1094"/>
      <c r="R19" s="1095"/>
      <c r="S19" s="1095"/>
      <c r="T19" s="1095"/>
      <c r="U19" s="1095"/>
      <c r="V19" s="1095"/>
      <c r="W19" s="1095"/>
      <c r="X19" s="1095"/>
      <c r="Y19" s="1095"/>
      <c r="Z19" s="1095"/>
      <c r="AA19" s="1095"/>
      <c r="AB19" s="1095"/>
      <c r="AC19" s="1095"/>
      <c r="AD19" s="1095"/>
      <c r="AE19" s="1096"/>
      <c r="AF19" s="1070"/>
      <c r="AG19" s="1071"/>
      <c r="AH19" s="1071"/>
      <c r="AI19" s="1071"/>
      <c r="AJ19" s="1072"/>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x14ac:dyDescent="0.15">
      <c r="A20" s="261">
        <v>14</v>
      </c>
      <c r="B20" s="1088"/>
      <c r="C20" s="1089"/>
      <c r="D20" s="1089"/>
      <c r="E20" s="1089"/>
      <c r="F20" s="1089"/>
      <c r="G20" s="1089"/>
      <c r="H20" s="1089"/>
      <c r="I20" s="1089"/>
      <c r="J20" s="1089"/>
      <c r="K20" s="1089"/>
      <c r="L20" s="1089"/>
      <c r="M20" s="1089"/>
      <c r="N20" s="1089"/>
      <c r="O20" s="1089"/>
      <c r="P20" s="1090"/>
      <c r="Q20" s="1094"/>
      <c r="R20" s="1095"/>
      <c r="S20" s="1095"/>
      <c r="T20" s="1095"/>
      <c r="U20" s="1095"/>
      <c r="V20" s="1095"/>
      <c r="W20" s="1095"/>
      <c r="X20" s="1095"/>
      <c r="Y20" s="1095"/>
      <c r="Z20" s="1095"/>
      <c r="AA20" s="1095"/>
      <c r="AB20" s="1095"/>
      <c r="AC20" s="1095"/>
      <c r="AD20" s="1095"/>
      <c r="AE20" s="1096"/>
      <c r="AF20" s="1070"/>
      <c r="AG20" s="1071"/>
      <c r="AH20" s="1071"/>
      <c r="AI20" s="1071"/>
      <c r="AJ20" s="1072"/>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x14ac:dyDescent="0.2">
      <c r="A21" s="261">
        <v>15</v>
      </c>
      <c r="B21" s="1088"/>
      <c r="C21" s="1089"/>
      <c r="D21" s="1089"/>
      <c r="E21" s="1089"/>
      <c r="F21" s="1089"/>
      <c r="G21" s="1089"/>
      <c r="H21" s="1089"/>
      <c r="I21" s="1089"/>
      <c r="J21" s="1089"/>
      <c r="K21" s="1089"/>
      <c r="L21" s="1089"/>
      <c r="M21" s="1089"/>
      <c r="N21" s="1089"/>
      <c r="O21" s="1089"/>
      <c r="P21" s="1090"/>
      <c r="Q21" s="1094"/>
      <c r="R21" s="1095"/>
      <c r="S21" s="1095"/>
      <c r="T21" s="1095"/>
      <c r="U21" s="1095"/>
      <c r="V21" s="1095"/>
      <c r="W21" s="1095"/>
      <c r="X21" s="1095"/>
      <c r="Y21" s="1095"/>
      <c r="Z21" s="1095"/>
      <c r="AA21" s="1095"/>
      <c r="AB21" s="1095"/>
      <c r="AC21" s="1095"/>
      <c r="AD21" s="1095"/>
      <c r="AE21" s="1096"/>
      <c r="AF21" s="1070"/>
      <c r="AG21" s="1071"/>
      <c r="AH21" s="1071"/>
      <c r="AI21" s="1071"/>
      <c r="AJ21" s="1072"/>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x14ac:dyDescent="0.15">
      <c r="A22" s="261">
        <v>16</v>
      </c>
      <c r="B22" s="1088"/>
      <c r="C22" s="1089"/>
      <c r="D22" s="1089"/>
      <c r="E22" s="1089"/>
      <c r="F22" s="1089"/>
      <c r="G22" s="1089"/>
      <c r="H22" s="1089"/>
      <c r="I22" s="1089"/>
      <c r="J22" s="1089"/>
      <c r="K22" s="1089"/>
      <c r="L22" s="1089"/>
      <c r="M22" s="1089"/>
      <c r="N22" s="1089"/>
      <c r="O22" s="1089"/>
      <c r="P22" s="1090"/>
      <c r="Q22" s="1132"/>
      <c r="R22" s="1133"/>
      <c r="S22" s="1133"/>
      <c r="T22" s="1133"/>
      <c r="U22" s="1133"/>
      <c r="V22" s="1133"/>
      <c r="W22" s="1133"/>
      <c r="X22" s="1133"/>
      <c r="Y22" s="1133"/>
      <c r="Z22" s="1133"/>
      <c r="AA22" s="1133"/>
      <c r="AB22" s="1133"/>
      <c r="AC22" s="1133"/>
      <c r="AD22" s="1133"/>
      <c r="AE22" s="1134"/>
      <c r="AF22" s="1070"/>
      <c r="AG22" s="1071"/>
      <c r="AH22" s="1071"/>
      <c r="AI22" s="1071"/>
      <c r="AJ22" s="1072"/>
      <c r="AK22" s="1128"/>
      <c r="AL22" s="1129"/>
      <c r="AM22" s="1129"/>
      <c r="AN22" s="1129"/>
      <c r="AO22" s="1129"/>
      <c r="AP22" s="1129"/>
      <c r="AQ22" s="1129"/>
      <c r="AR22" s="1129"/>
      <c r="AS22" s="1129"/>
      <c r="AT22" s="1129"/>
      <c r="AU22" s="1130"/>
      <c r="AV22" s="1130"/>
      <c r="AW22" s="1130"/>
      <c r="AX22" s="1130"/>
      <c r="AY22" s="1131"/>
      <c r="AZ22" s="1086" t="s">
        <v>391</v>
      </c>
      <c r="BA22" s="1086"/>
      <c r="BB22" s="1086"/>
      <c r="BC22" s="1086"/>
      <c r="BD22" s="1087"/>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x14ac:dyDescent="0.2">
      <c r="A23" s="264" t="s">
        <v>392</v>
      </c>
      <c r="B23" s="995" t="s">
        <v>393</v>
      </c>
      <c r="C23" s="996"/>
      <c r="D23" s="996"/>
      <c r="E23" s="996"/>
      <c r="F23" s="996"/>
      <c r="G23" s="996"/>
      <c r="H23" s="996"/>
      <c r="I23" s="996"/>
      <c r="J23" s="996"/>
      <c r="K23" s="996"/>
      <c r="L23" s="996"/>
      <c r="M23" s="996"/>
      <c r="N23" s="996"/>
      <c r="O23" s="996"/>
      <c r="P23" s="997"/>
      <c r="Q23" s="1119">
        <v>32893</v>
      </c>
      <c r="R23" s="1120"/>
      <c r="S23" s="1120"/>
      <c r="T23" s="1120"/>
      <c r="U23" s="1120"/>
      <c r="V23" s="1120">
        <v>29870</v>
      </c>
      <c r="W23" s="1120"/>
      <c r="X23" s="1120"/>
      <c r="Y23" s="1120"/>
      <c r="Z23" s="1120"/>
      <c r="AA23" s="1120">
        <v>3023</v>
      </c>
      <c r="AB23" s="1120"/>
      <c r="AC23" s="1120"/>
      <c r="AD23" s="1120"/>
      <c r="AE23" s="1121"/>
      <c r="AF23" s="1122">
        <v>645</v>
      </c>
      <c r="AG23" s="1120"/>
      <c r="AH23" s="1120"/>
      <c r="AI23" s="1120"/>
      <c r="AJ23" s="1123"/>
      <c r="AK23" s="1124"/>
      <c r="AL23" s="1125"/>
      <c r="AM23" s="1125"/>
      <c r="AN23" s="1125"/>
      <c r="AO23" s="1125"/>
      <c r="AP23" s="1120">
        <v>24697</v>
      </c>
      <c r="AQ23" s="1120"/>
      <c r="AR23" s="1120"/>
      <c r="AS23" s="1120"/>
      <c r="AT23" s="1120"/>
      <c r="AU23" s="1126"/>
      <c r="AV23" s="1126"/>
      <c r="AW23" s="1126"/>
      <c r="AX23" s="1126"/>
      <c r="AY23" s="1127"/>
      <c r="AZ23" s="1116" t="s">
        <v>131</v>
      </c>
      <c r="BA23" s="1117"/>
      <c r="BB23" s="1117"/>
      <c r="BC23" s="1117"/>
      <c r="BD23" s="1118"/>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x14ac:dyDescent="0.15">
      <c r="A24" s="1115" t="s">
        <v>394</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x14ac:dyDescent="0.2">
      <c r="A25" s="1114" t="s">
        <v>395</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x14ac:dyDescent="0.15">
      <c r="A26" s="1046" t="s">
        <v>373</v>
      </c>
      <c r="B26" s="1047"/>
      <c r="C26" s="1047"/>
      <c r="D26" s="1047"/>
      <c r="E26" s="1047"/>
      <c r="F26" s="1047"/>
      <c r="G26" s="1047"/>
      <c r="H26" s="1047"/>
      <c r="I26" s="1047"/>
      <c r="J26" s="1047"/>
      <c r="K26" s="1047"/>
      <c r="L26" s="1047"/>
      <c r="M26" s="1047"/>
      <c r="N26" s="1047"/>
      <c r="O26" s="1047"/>
      <c r="P26" s="1048"/>
      <c r="Q26" s="1052" t="s">
        <v>396</v>
      </c>
      <c r="R26" s="1053"/>
      <c r="S26" s="1053"/>
      <c r="T26" s="1053"/>
      <c r="U26" s="1054"/>
      <c r="V26" s="1052" t="s">
        <v>397</v>
      </c>
      <c r="W26" s="1053"/>
      <c r="X26" s="1053"/>
      <c r="Y26" s="1053"/>
      <c r="Z26" s="1054"/>
      <c r="AA26" s="1052" t="s">
        <v>585</v>
      </c>
      <c r="AB26" s="1053"/>
      <c r="AC26" s="1053"/>
      <c r="AD26" s="1053"/>
      <c r="AE26" s="1053"/>
      <c r="AF26" s="1110" t="s">
        <v>398</v>
      </c>
      <c r="AG26" s="1059"/>
      <c r="AH26" s="1059"/>
      <c r="AI26" s="1059"/>
      <c r="AJ26" s="1111"/>
      <c r="AK26" s="1053" t="s">
        <v>399</v>
      </c>
      <c r="AL26" s="1053"/>
      <c r="AM26" s="1053"/>
      <c r="AN26" s="1053"/>
      <c r="AO26" s="1054"/>
      <c r="AP26" s="1052" t="s">
        <v>400</v>
      </c>
      <c r="AQ26" s="1053"/>
      <c r="AR26" s="1053"/>
      <c r="AS26" s="1053"/>
      <c r="AT26" s="1054"/>
      <c r="AU26" s="1052" t="s">
        <v>401</v>
      </c>
      <c r="AV26" s="1053"/>
      <c r="AW26" s="1053"/>
      <c r="AX26" s="1053"/>
      <c r="AY26" s="1054"/>
      <c r="AZ26" s="1052" t="s">
        <v>402</v>
      </c>
      <c r="BA26" s="1053"/>
      <c r="BB26" s="1053"/>
      <c r="BC26" s="1053"/>
      <c r="BD26" s="1054"/>
      <c r="BE26" s="1052" t="s">
        <v>380</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x14ac:dyDescent="0.2">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x14ac:dyDescent="0.15">
      <c r="A28" s="266">
        <v>1</v>
      </c>
      <c r="B28" s="1101" t="s">
        <v>403</v>
      </c>
      <c r="C28" s="1102"/>
      <c r="D28" s="1102"/>
      <c r="E28" s="1102"/>
      <c r="F28" s="1102"/>
      <c r="G28" s="1102"/>
      <c r="H28" s="1102"/>
      <c r="I28" s="1102"/>
      <c r="J28" s="1102"/>
      <c r="K28" s="1102"/>
      <c r="L28" s="1102"/>
      <c r="M28" s="1102"/>
      <c r="N28" s="1102"/>
      <c r="O28" s="1102"/>
      <c r="P28" s="1103"/>
      <c r="Q28" s="1104">
        <v>5661</v>
      </c>
      <c r="R28" s="1105"/>
      <c r="S28" s="1105"/>
      <c r="T28" s="1105"/>
      <c r="U28" s="1105"/>
      <c r="V28" s="1105">
        <v>5658</v>
      </c>
      <c r="W28" s="1105"/>
      <c r="X28" s="1105"/>
      <c r="Y28" s="1105"/>
      <c r="Z28" s="1105"/>
      <c r="AA28" s="1105">
        <f>Q28-V28</f>
        <v>3</v>
      </c>
      <c r="AB28" s="1105"/>
      <c r="AC28" s="1105"/>
      <c r="AD28" s="1105"/>
      <c r="AE28" s="1106"/>
      <c r="AF28" s="1107">
        <v>3</v>
      </c>
      <c r="AG28" s="1105"/>
      <c r="AH28" s="1105"/>
      <c r="AI28" s="1105"/>
      <c r="AJ28" s="1108"/>
      <c r="AK28" s="1109">
        <v>572</v>
      </c>
      <c r="AL28" s="1097"/>
      <c r="AM28" s="1097"/>
      <c r="AN28" s="1097"/>
      <c r="AO28" s="1097"/>
      <c r="AP28" s="1097" t="s">
        <v>601</v>
      </c>
      <c r="AQ28" s="1097"/>
      <c r="AR28" s="1097"/>
      <c r="AS28" s="1097"/>
      <c r="AT28" s="1097"/>
      <c r="AU28" s="1097" t="s">
        <v>604</v>
      </c>
      <c r="AV28" s="1097"/>
      <c r="AW28" s="1097"/>
      <c r="AX28" s="1097"/>
      <c r="AY28" s="1097"/>
      <c r="AZ28" s="1098" t="s">
        <v>601</v>
      </c>
      <c r="BA28" s="1098"/>
      <c r="BB28" s="1098"/>
      <c r="BC28" s="1098"/>
      <c r="BD28" s="1098"/>
      <c r="BE28" s="1099"/>
      <c r="BF28" s="1099"/>
      <c r="BG28" s="1099"/>
      <c r="BH28" s="1099"/>
      <c r="BI28" s="1100"/>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x14ac:dyDescent="0.15">
      <c r="A29" s="266">
        <v>2</v>
      </c>
      <c r="B29" s="1088" t="s">
        <v>404</v>
      </c>
      <c r="C29" s="1089"/>
      <c r="D29" s="1089"/>
      <c r="E29" s="1089"/>
      <c r="F29" s="1089"/>
      <c r="G29" s="1089"/>
      <c r="H29" s="1089"/>
      <c r="I29" s="1089"/>
      <c r="J29" s="1089"/>
      <c r="K29" s="1089"/>
      <c r="L29" s="1089"/>
      <c r="M29" s="1089"/>
      <c r="N29" s="1089"/>
      <c r="O29" s="1089"/>
      <c r="P29" s="1090"/>
      <c r="Q29" s="1094">
        <v>3922</v>
      </c>
      <c r="R29" s="1095"/>
      <c r="S29" s="1095"/>
      <c r="T29" s="1095"/>
      <c r="U29" s="1095"/>
      <c r="V29" s="1095">
        <v>3772</v>
      </c>
      <c r="W29" s="1095"/>
      <c r="X29" s="1095"/>
      <c r="Y29" s="1095"/>
      <c r="Z29" s="1095"/>
      <c r="AA29" s="1095">
        <v>149</v>
      </c>
      <c r="AB29" s="1095"/>
      <c r="AC29" s="1095"/>
      <c r="AD29" s="1095"/>
      <c r="AE29" s="1096"/>
      <c r="AF29" s="1070">
        <v>149</v>
      </c>
      <c r="AG29" s="1071"/>
      <c r="AH29" s="1071"/>
      <c r="AI29" s="1071"/>
      <c r="AJ29" s="1072"/>
      <c r="AK29" s="1031">
        <v>656</v>
      </c>
      <c r="AL29" s="1022"/>
      <c r="AM29" s="1022"/>
      <c r="AN29" s="1022"/>
      <c r="AO29" s="1022"/>
      <c r="AP29" s="1022" t="s">
        <v>602</v>
      </c>
      <c r="AQ29" s="1022"/>
      <c r="AR29" s="1022"/>
      <c r="AS29" s="1022"/>
      <c r="AT29" s="1022"/>
      <c r="AU29" s="1022" t="s">
        <v>601</v>
      </c>
      <c r="AV29" s="1022"/>
      <c r="AW29" s="1022"/>
      <c r="AX29" s="1022"/>
      <c r="AY29" s="1022"/>
      <c r="AZ29" s="1093" t="s">
        <v>606</v>
      </c>
      <c r="BA29" s="1093"/>
      <c r="BB29" s="1093"/>
      <c r="BC29" s="1093"/>
      <c r="BD29" s="1093"/>
      <c r="BE29" s="1083"/>
      <c r="BF29" s="1083"/>
      <c r="BG29" s="1083"/>
      <c r="BH29" s="1083"/>
      <c r="BI29" s="1084"/>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x14ac:dyDescent="0.15">
      <c r="A30" s="266">
        <v>3</v>
      </c>
      <c r="B30" s="1088" t="s">
        <v>405</v>
      </c>
      <c r="C30" s="1089"/>
      <c r="D30" s="1089"/>
      <c r="E30" s="1089"/>
      <c r="F30" s="1089"/>
      <c r="G30" s="1089"/>
      <c r="H30" s="1089"/>
      <c r="I30" s="1089"/>
      <c r="J30" s="1089"/>
      <c r="K30" s="1089"/>
      <c r="L30" s="1089"/>
      <c r="M30" s="1089"/>
      <c r="N30" s="1089"/>
      <c r="O30" s="1089"/>
      <c r="P30" s="1090"/>
      <c r="Q30" s="1094">
        <v>577</v>
      </c>
      <c r="R30" s="1095"/>
      <c r="S30" s="1095"/>
      <c r="T30" s="1095"/>
      <c r="U30" s="1095"/>
      <c r="V30" s="1095">
        <v>572</v>
      </c>
      <c r="W30" s="1095"/>
      <c r="X30" s="1095"/>
      <c r="Y30" s="1095"/>
      <c r="Z30" s="1095"/>
      <c r="AA30" s="1095">
        <v>6</v>
      </c>
      <c r="AB30" s="1095"/>
      <c r="AC30" s="1095"/>
      <c r="AD30" s="1095"/>
      <c r="AE30" s="1096"/>
      <c r="AF30" s="1070">
        <v>6</v>
      </c>
      <c r="AG30" s="1071"/>
      <c r="AH30" s="1071"/>
      <c r="AI30" s="1071"/>
      <c r="AJ30" s="1072"/>
      <c r="AK30" s="1031">
        <v>114</v>
      </c>
      <c r="AL30" s="1022"/>
      <c r="AM30" s="1022"/>
      <c r="AN30" s="1022"/>
      <c r="AO30" s="1022"/>
      <c r="AP30" s="1022" t="s">
        <v>603</v>
      </c>
      <c r="AQ30" s="1022"/>
      <c r="AR30" s="1022"/>
      <c r="AS30" s="1022"/>
      <c r="AT30" s="1022"/>
      <c r="AU30" s="1022" t="s">
        <v>605</v>
      </c>
      <c r="AV30" s="1022"/>
      <c r="AW30" s="1022"/>
      <c r="AX30" s="1022"/>
      <c r="AY30" s="1022"/>
      <c r="AZ30" s="1093" t="s">
        <v>607</v>
      </c>
      <c r="BA30" s="1093"/>
      <c r="BB30" s="1093"/>
      <c r="BC30" s="1093"/>
      <c r="BD30" s="1093"/>
      <c r="BE30" s="1083"/>
      <c r="BF30" s="1083"/>
      <c r="BG30" s="1083"/>
      <c r="BH30" s="1083"/>
      <c r="BI30" s="1084"/>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x14ac:dyDescent="0.15">
      <c r="A31" s="266">
        <v>4</v>
      </c>
      <c r="B31" s="1088" t="s">
        <v>406</v>
      </c>
      <c r="C31" s="1089"/>
      <c r="D31" s="1089"/>
      <c r="E31" s="1089"/>
      <c r="F31" s="1089"/>
      <c r="G31" s="1089"/>
      <c r="H31" s="1089"/>
      <c r="I31" s="1089"/>
      <c r="J31" s="1089"/>
      <c r="K31" s="1089"/>
      <c r="L31" s="1089"/>
      <c r="M31" s="1089"/>
      <c r="N31" s="1089"/>
      <c r="O31" s="1089"/>
      <c r="P31" s="1090"/>
      <c r="Q31" s="1094">
        <v>1793</v>
      </c>
      <c r="R31" s="1095"/>
      <c r="S31" s="1095"/>
      <c r="T31" s="1095"/>
      <c r="U31" s="1095"/>
      <c r="V31" s="1095">
        <v>1665</v>
      </c>
      <c r="W31" s="1095"/>
      <c r="X31" s="1095"/>
      <c r="Y31" s="1095"/>
      <c r="Z31" s="1095"/>
      <c r="AA31" s="1095">
        <v>128</v>
      </c>
      <c r="AB31" s="1095"/>
      <c r="AC31" s="1095"/>
      <c r="AD31" s="1095"/>
      <c r="AE31" s="1096"/>
      <c r="AF31" s="1070">
        <v>735</v>
      </c>
      <c r="AG31" s="1071"/>
      <c r="AH31" s="1071"/>
      <c r="AI31" s="1071"/>
      <c r="AJ31" s="1072"/>
      <c r="AK31" s="1031">
        <v>2</v>
      </c>
      <c r="AL31" s="1022"/>
      <c r="AM31" s="1022"/>
      <c r="AN31" s="1022"/>
      <c r="AO31" s="1022"/>
      <c r="AP31" s="1022">
        <v>2868</v>
      </c>
      <c r="AQ31" s="1022"/>
      <c r="AR31" s="1022"/>
      <c r="AS31" s="1022"/>
      <c r="AT31" s="1022"/>
      <c r="AU31" s="1022" t="s">
        <v>601</v>
      </c>
      <c r="AV31" s="1022"/>
      <c r="AW31" s="1022"/>
      <c r="AX31" s="1022"/>
      <c r="AY31" s="1022"/>
      <c r="AZ31" s="1093" t="s">
        <v>601</v>
      </c>
      <c r="BA31" s="1093"/>
      <c r="BB31" s="1093"/>
      <c r="BC31" s="1093"/>
      <c r="BD31" s="1093"/>
      <c r="BE31" s="1083" t="s">
        <v>600</v>
      </c>
      <c r="BF31" s="1083"/>
      <c r="BG31" s="1083"/>
      <c r="BH31" s="1083"/>
      <c r="BI31" s="1084"/>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x14ac:dyDescent="0.15">
      <c r="A32" s="266">
        <v>5</v>
      </c>
      <c r="B32" s="1088" t="s">
        <v>407</v>
      </c>
      <c r="C32" s="1089"/>
      <c r="D32" s="1089"/>
      <c r="E32" s="1089"/>
      <c r="F32" s="1089"/>
      <c r="G32" s="1089"/>
      <c r="H32" s="1089"/>
      <c r="I32" s="1089"/>
      <c r="J32" s="1089"/>
      <c r="K32" s="1089"/>
      <c r="L32" s="1089"/>
      <c r="M32" s="1089"/>
      <c r="N32" s="1089"/>
      <c r="O32" s="1089"/>
      <c r="P32" s="1090"/>
      <c r="Q32" s="1094">
        <v>8258</v>
      </c>
      <c r="R32" s="1095"/>
      <c r="S32" s="1095"/>
      <c r="T32" s="1095"/>
      <c r="U32" s="1095"/>
      <c r="V32" s="1095">
        <v>6366</v>
      </c>
      <c r="W32" s="1095"/>
      <c r="X32" s="1095"/>
      <c r="Y32" s="1095"/>
      <c r="Z32" s="1095"/>
      <c r="AA32" s="1095">
        <v>1893</v>
      </c>
      <c r="AB32" s="1095"/>
      <c r="AC32" s="1095"/>
      <c r="AD32" s="1095"/>
      <c r="AE32" s="1096"/>
      <c r="AF32" s="1070">
        <v>66</v>
      </c>
      <c r="AG32" s="1071"/>
      <c r="AH32" s="1071"/>
      <c r="AI32" s="1071"/>
      <c r="AJ32" s="1072"/>
      <c r="AK32" s="1031">
        <v>2117</v>
      </c>
      <c r="AL32" s="1022"/>
      <c r="AM32" s="1022"/>
      <c r="AN32" s="1022"/>
      <c r="AO32" s="1022"/>
      <c r="AP32" s="1022">
        <v>17702</v>
      </c>
      <c r="AQ32" s="1022"/>
      <c r="AR32" s="1022"/>
      <c r="AS32" s="1022"/>
      <c r="AT32" s="1022"/>
      <c r="AU32" s="1022">
        <v>11949</v>
      </c>
      <c r="AV32" s="1022"/>
      <c r="AW32" s="1022"/>
      <c r="AX32" s="1022"/>
      <c r="AY32" s="1022"/>
      <c r="AZ32" s="1093" t="s">
        <v>608</v>
      </c>
      <c r="BA32" s="1093"/>
      <c r="BB32" s="1093"/>
      <c r="BC32" s="1093"/>
      <c r="BD32" s="1093"/>
      <c r="BE32" s="1083" t="s">
        <v>408</v>
      </c>
      <c r="BF32" s="1083"/>
      <c r="BG32" s="1083"/>
      <c r="BH32" s="1083"/>
      <c r="BI32" s="1084"/>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x14ac:dyDescent="0.15">
      <c r="A33" s="266">
        <v>6</v>
      </c>
      <c r="B33" s="1088"/>
      <c r="C33" s="1089"/>
      <c r="D33" s="1089"/>
      <c r="E33" s="1089"/>
      <c r="F33" s="1089"/>
      <c r="G33" s="1089"/>
      <c r="H33" s="1089"/>
      <c r="I33" s="1089"/>
      <c r="J33" s="1089"/>
      <c r="K33" s="1089"/>
      <c r="L33" s="1089"/>
      <c r="M33" s="1089"/>
      <c r="N33" s="1089"/>
      <c r="O33" s="1089"/>
      <c r="P33" s="1090"/>
      <c r="Q33" s="1094"/>
      <c r="R33" s="1095"/>
      <c r="S33" s="1095"/>
      <c r="T33" s="1095"/>
      <c r="U33" s="1095"/>
      <c r="V33" s="1095"/>
      <c r="W33" s="1095"/>
      <c r="X33" s="1095"/>
      <c r="Y33" s="1095"/>
      <c r="Z33" s="1095"/>
      <c r="AA33" s="1095"/>
      <c r="AB33" s="1095"/>
      <c r="AC33" s="1095"/>
      <c r="AD33" s="1095"/>
      <c r="AE33" s="1096"/>
      <c r="AF33" s="1070"/>
      <c r="AG33" s="1071"/>
      <c r="AH33" s="1071"/>
      <c r="AI33" s="1071"/>
      <c r="AJ33" s="1072"/>
      <c r="AK33" s="1031"/>
      <c r="AL33" s="1022"/>
      <c r="AM33" s="1022"/>
      <c r="AN33" s="1022"/>
      <c r="AO33" s="1022"/>
      <c r="AP33" s="1022"/>
      <c r="AQ33" s="1022"/>
      <c r="AR33" s="1022"/>
      <c r="AS33" s="1022"/>
      <c r="AT33" s="1022"/>
      <c r="AU33" s="1022"/>
      <c r="AV33" s="1022"/>
      <c r="AW33" s="1022"/>
      <c r="AX33" s="1022"/>
      <c r="AY33" s="1022"/>
      <c r="AZ33" s="1093"/>
      <c r="BA33" s="1093"/>
      <c r="BB33" s="1093"/>
      <c r="BC33" s="1093"/>
      <c r="BD33" s="1093"/>
      <c r="BE33" s="1083"/>
      <c r="BF33" s="1083"/>
      <c r="BG33" s="1083"/>
      <c r="BH33" s="1083"/>
      <c r="BI33" s="1084"/>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x14ac:dyDescent="0.15">
      <c r="A34" s="266">
        <v>7</v>
      </c>
      <c r="B34" s="1088"/>
      <c r="C34" s="1089"/>
      <c r="D34" s="1089"/>
      <c r="E34" s="1089"/>
      <c r="F34" s="1089"/>
      <c r="G34" s="1089"/>
      <c r="H34" s="1089"/>
      <c r="I34" s="1089"/>
      <c r="J34" s="1089"/>
      <c r="K34" s="1089"/>
      <c r="L34" s="1089"/>
      <c r="M34" s="1089"/>
      <c r="N34" s="1089"/>
      <c r="O34" s="1089"/>
      <c r="P34" s="1090"/>
      <c r="Q34" s="1094"/>
      <c r="R34" s="1095"/>
      <c r="S34" s="1095"/>
      <c r="T34" s="1095"/>
      <c r="U34" s="1095"/>
      <c r="V34" s="1095"/>
      <c r="W34" s="1095"/>
      <c r="X34" s="1095"/>
      <c r="Y34" s="1095"/>
      <c r="Z34" s="1095"/>
      <c r="AA34" s="1095"/>
      <c r="AB34" s="1095"/>
      <c r="AC34" s="1095"/>
      <c r="AD34" s="1095"/>
      <c r="AE34" s="1096"/>
      <c r="AF34" s="1070"/>
      <c r="AG34" s="1071"/>
      <c r="AH34" s="1071"/>
      <c r="AI34" s="1071"/>
      <c r="AJ34" s="1072"/>
      <c r="AK34" s="1031"/>
      <c r="AL34" s="1022"/>
      <c r="AM34" s="1022"/>
      <c r="AN34" s="1022"/>
      <c r="AO34" s="1022"/>
      <c r="AP34" s="1022"/>
      <c r="AQ34" s="1022"/>
      <c r="AR34" s="1022"/>
      <c r="AS34" s="1022"/>
      <c r="AT34" s="1022"/>
      <c r="AU34" s="1022"/>
      <c r="AV34" s="1022"/>
      <c r="AW34" s="1022"/>
      <c r="AX34" s="1022"/>
      <c r="AY34" s="1022"/>
      <c r="AZ34" s="1093"/>
      <c r="BA34" s="1093"/>
      <c r="BB34" s="1093"/>
      <c r="BC34" s="1093"/>
      <c r="BD34" s="1093"/>
      <c r="BE34" s="1083"/>
      <c r="BF34" s="1083"/>
      <c r="BG34" s="1083"/>
      <c r="BH34" s="1083"/>
      <c r="BI34" s="1084"/>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x14ac:dyDescent="0.15">
      <c r="A35" s="266">
        <v>8</v>
      </c>
      <c r="B35" s="1088"/>
      <c r="C35" s="1089"/>
      <c r="D35" s="1089"/>
      <c r="E35" s="1089"/>
      <c r="F35" s="1089"/>
      <c r="G35" s="1089"/>
      <c r="H35" s="1089"/>
      <c r="I35" s="1089"/>
      <c r="J35" s="1089"/>
      <c r="K35" s="1089"/>
      <c r="L35" s="1089"/>
      <c r="M35" s="1089"/>
      <c r="N35" s="1089"/>
      <c r="O35" s="1089"/>
      <c r="P35" s="1090"/>
      <c r="Q35" s="1094"/>
      <c r="R35" s="1095"/>
      <c r="S35" s="1095"/>
      <c r="T35" s="1095"/>
      <c r="U35" s="1095"/>
      <c r="V35" s="1095"/>
      <c r="W35" s="1095"/>
      <c r="X35" s="1095"/>
      <c r="Y35" s="1095"/>
      <c r="Z35" s="1095"/>
      <c r="AA35" s="1095"/>
      <c r="AB35" s="1095"/>
      <c r="AC35" s="1095"/>
      <c r="AD35" s="1095"/>
      <c r="AE35" s="1096"/>
      <c r="AF35" s="1070"/>
      <c r="AG35" s="1071"/>
      <c r="AH35" s="1071"/>
      <c r="AI35" s="1071"/>
      <c r="AJ35" s="1072"/>
      <c r="AK35" s="1031"/>
      <c r="AL35" s="1022"/>
      <c r="AM35" s="1022"/>
      <c r="AN35" s="1022"/>
      <c r="AO35" s="1022"/>
      <c r="AP35" s="1022"/>
      <c r="AQ35" s="1022"/>
      <c r="AR35" s="1022"/>
      <c r="AS35" s="1022"/>
      <c r="AT35" s="1022"/>
      <c r="AU35" s="1022"/>
      <c r="AV35" s="1022"/>
      <c r="AW35" s="1022"/>
      <c r="AX35" s="1022"/>
      <c r="AY35" s="1022"/>
      <c r="AZ35" s="1093"/>
      <c r="BA35" s="1093"/>
      <c r="BB35" s="1093"/>
      <c r="BC35" s="1093"/>
      <c r="BD35" s="1093"/>
      <c r="BE35" s="1083"/>
      <c r="BF35" s="1083"/>
      <c r="BG35" s="1083"/>
      <c r="BH35" s="1083"/>
      <c r="BI35" s="1084"/>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x14ac:dyDescent="0.15">
      <c r="A36" s="266">
        <v>9</v>
      </c>
      <c r="B36" s="1088"/>
      <c r="C36" s="1089"/>
      <c r="D36" s="1089"/>
      <c r="E36" s="1089"/>
      <c r="F36" s="1089"/>
      <c r="G36" s="1089"/>
      <c r="H36" s="1089"/>
      <c r="I36" s="1089"/>
      <c r="J36" s="1089"/>
      <c r="K36" s="1089"/>
      <c r="L36" s="1089"/>
      <c r="M36" s="1089"/>
      <c r="N36" s="1089"/>
      <c r="O36" s="1089"/>
      <c r="P36" s="1090"/>
      <c r="Q36" s="1094"/>
      <c r="R36" s="1095"/>
      <c r="S36" s="1095"/>
      <c r="T36" s="1095"/>
      <c r="U36" s="1095"/>
      <c r="V36" s="1095"/>
      <c r="W36" s="1095"/>
      <c r="X36" s="1095"/>
      <c r="Y36" s="1095"/>
      <c r="Z36" s="1095"/>
      <c r="AA36" s="1095"/>
      <c r="AB36" s="1095"/>
      <c r="AC36" s="1095"/>
      <c r="AD36" s="1095"/>
      <c r="AE36" s="1096"/>
      <c r="AF36" s="1070"/>
      <c r="AG36" s="1071"/>
      <c r="AH36" s="1071"/>
      <c r="AI36" s="1071"/>
      <c r="AJ36" s="1072"/>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83"/>
      <c r="BF36" s="1083"/>
      <c r="BG36" s="1083"/>
      <c r="BH36" s="1083"/>
      <c r="BI36" s="1084"/>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x14ac:dyDescent="0.15">
      <c r="A37" s="266">
        <v>10</v>
      </c>
      <c r="B37" s="1088"/>
      <c r="C37" s="1089"/>
      <c r="D37" s="1089"/>
      <c r="E37" s="1089"/>
      <c r="F37" s="1089"/>
      <c r="G37" s="1089"/>
      <c r="H37" s="1089"/>
      <c r="I37" s="1089"/>
      <c r="J37" s="1089"/>
      <c r="K37" s="1089"/>
      <c r="L37" s="1089"/>
      <c r="M37" s="1089"/>
      <c r="N37" s="1089"/>
      <c r="O37" s="1089"/>
      <c r="P37" s="1090"/>
      <c r="Q37" s="1094"/>
      <c r="R37" s="1095"/>
      <c r="S37" s="1095"/>
      <c r="T37" s="1095"/>
      <c r="U37" s="1095"/>
      <c r="V37" s="1095"/>
      <c r="W37" s="1095"/>
      <c r="X37" s="1095"/>
      <c r="Y37" s="1095"/>
      <c r="Z37" s="1095"/>
      <c r="AA37" s="1095"/>
      <c r="AB37" s="1095"/>
      <c r="AC37" s="1095"/>
      <c r="AD37" s="1095"/>
      <c r="AE37" s="1096"/>
      <c r="AF37" s="1070"/>
      <c r="AG37" s="1071"/>
      <c r="AH37" s="1071"/>
      <c r="AI37" s="1071"/>
      <c r="AJ37" s="1072"/>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83"/>
      <c r="BF37" s="1083"/>
      <c r="BG37" s="1083"/>
      <c r="BH37" s="1083"/>
      <c r="BI37" s="1084"/>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x14ac:dyDescent="0.15">
      <c r="A38" s="266">
        <v>11</v>
      </c>
      <c r="B38" s="1088"/>
      <c r="C38" s="1089"/>
      <c r="D38" s="1089"/>
      <c r="E38" s="1089"/>
      <c r="F38" s="1089"/>
      <c r="G38" s="1089"/>
      <c r="H38" s="1089"/>
      <c r="I38" s="1089"/>
      <c r="J38" s="1089"/>
      <c r="K38" s="1089"/>
      <c r="L38" s="1089"/>
      <c r="M38" s="1089"/>
      <c r="N38" s="1089"/>
      <c r="O38" s="1089"/>
      <c r="P38" s="1090"/>
      <c r="Q38" s="1094"/>
      <c r="R38" s="1095"/>
      <c r="S38" s="1095"/>
      <c r="T38" s="1095"/>
      <c r="U38" s="1095"/>
      <c r="V38" s="1095"/>
      <c r="W38" s="1095"/>
      <c r="X38" s="1095"/>
      <c r="Y38" s="1095"/>
      <c r="Z38" s="1095"/>
      <c r="AA38" s="1095"/>
      <c r="AB38" s="1095"/>
      <c r="AC38" s="1095"/>
      <c r="AD38" s="1095"/>
      <c r="AE38" s="1096"/>
      <c r="AF38" s="1070"/>
      <c r="AG38" s="1071"/>
      <c r="AH38" s="1071"/>
      <c r="AI38" s="1071"/>
      <c r="AJ38" s="1072"/>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83"/>
      <c r="BF38" s="1083"/>
      <c r="BG38" s="1083"/>
      <c r="BH38" s="1083"/>
      <c r="BI38" s="1084"/>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x14ac:dyDescent="0.15">
      <c r="A39" s="266">
        <v>12</v>
      </c>
      <c r="B39" s="1088"/>
      <c r="C39" s="1089"/>
      <c r="D39" s="1089"/>
      <c r="E39" s="1089"/>
      <c r="F39" s="1089"/>
      <c r="G39" s="1089"/>
      <c r="H39" s="1089"/>
      <c r="I39" s="1089"/>
      <c r="J39" s="1089"/>
      <c r="K39" s="1089"/>
      <c r="L39" s="1089"/>
      <c r="M39" s="1089"/>
      <c r="N39" s="1089"/>
      <c r="O39" s="1089"/>
      <c r="P39" s="1090"/>
      <c r="Q39" s="1094"/>
      <c r="R39" s="1095"/>
      <c r="S39" s="1095"/>
      <c r="T39" s="1095"/>
      <c r="U39" s="1095"/>
      <c r="V39" s="1095"/>
      <c r="W39" s="1095"/>
      <c r="X39" s="1095"/>
      <c r="Y39" s="1095"/>
      <c r="Z39" s="1095"/>
      <c r="AA39" s="1095"/>
      <c r="AB39" s="1095"/>
      <c r="AC39" s="1095"/>
      <c r="AD39" s="1095"/>
      <c r="AE39" s="1096"/>
      <c r="AF39" s="1070"/>
      <c r="AG39" s="1071"/>
      <c r="AH39" s="1071"/>
      <c r="AI39" s="1071"/>
      <c r="AJ39" s="1072"/>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83"/>
      <c r="BF39" s="1083"/>
      <c r="BG39" s="1083"/>
      <c r="BH39" s="1083"/>
      <c r="BI39" s="1084"/>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x14ac:dyDescent="0.15">
      <c r="A40" s="261">
        <v>13</v>
      </c>
      <c r="B40" s="1088"/>
      <c r="C40" s="1089"/>
      <c r="D40" s="1089"/>
      <c r="E40" s="1089"/>
      <c r="F40" s="1089"/>
      <c r="G40" s="1089"/>
      <c r="H40" s="1089"/>
      <c r="I40" s="1089"/>
      <c r="J40" s="1089"/>
      <c r="K40" s="1089"/>
      <c r="L40" s="1089"/>
      <c r="M40" s="1089"/>
      <c r="N40" s="1089"/>
      <c r="O40" s="1089"/>
      <c r="P40" s="1090"/>
      <c r="Q40" s="1094"/>
      <c r="R40" s="1095"/>
      <c r="S40" s="1095"/>
      <c r="T40" s="1095"/>
      <c r="U40" s="1095"/>
      <c r="V40" s="1095"/>
      <c r="W40" s="1095"/>
      <c r="X40" s="1095"/>
      <c r="Y40" s="1095"/>
      <c r="Z40" s="1095"/>
      <c r="AA40" s="1095"/>
      <c r="AB40" s="1095"/>
      <c r="AC40" s="1095"/>
      <c r="AD40" s="1095"/>
      <c r="AE40" s="1096"/>
      <c r="AF40" s="1070"/>
      <c r="AG40" s="1071"/>
      <c r="AH40" s="1071"/>
      <c r="AI40" s="1071"/>
      <c r="AJ40" s="1072"/>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83"/>
      <c r="BF40" s="1083"/>
      <c r="BG40" s="1083"/>
      <c r="BH40" s="1083"/>
      <c r="BI40" s="1084"/>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x14ac:dyDescent="0.15">
      <c r="A41" s="261">
        <v>14</v>
      </c>
      <c r="B41" s="1088"/>
      <c r="C41" s="1089"/>
      <c r="D41" s="1089"/>
      <c r="E41" s="1089"/>
      <c r="F41" s="1089"/>
      <c r="G41" s="1089"/>
      <c r="H41" s="1089"/>
      <c r="I41" s="1089"/>
      <c r="J41" s="1089"/>
      <c r="K41" s="1089"/>
      <c r="L41" s="1089"/>
      <c r="M41" s="1089"/>
      <c r="N41" s="1089"/>
      <c r="O41" s="1089"/>
      <c r="P41" s="1090"/>
      <c r="Q41" s="1094"/>
      <c r="R41" s="1095"/>
      <c r="S41" s="1095"/>
      <c r="T41" s="1095"/>
      <c r="U41" s="1095"/>
      <c r="V41" s="1095"/>
      <c r="W41" s="1095"/>
      <c r="X41" s="1095"/>
      <c r="Y41" s="1095"/>
      <c r="Z41" s="1095"/>
      <c r="AA41" s="1095"/>
      <c r="AB41" s="1095"/>
      <c r="AC41" s="1095"/>
      <c r="AD41" s="1095"/>
      <c r="AE41" s="1096"/>
      <c r="AF41" s="1070"/>
      <c r="AG41" s="1071"/>
      <c r="AH41" s="1071"/>
      <c r="AI41" s="1071"/>
      <c r="AJ41" s="1072"/>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83"/>
      <c r="BF41" s="1083"/>
      <c r="BG41" s="1083"/>
      <c r="BH41" s="1083"/>
      <c r="BI41" s="1084"/>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x14ac:dyDescent="0.15">
      <c r="A42" s="261">
        <v>15</v>
      </c>
      <c r="B42" s="1088"/>
      <c r="C42" s="1089"/>
      <c r="D42" s="1089"/>
      <c r="E42" s="1089"/>
      <c r="F42" s="1089"/>
      <c r="G42" s="1089"/>
      <c r="H42" s="1089"/>
      <c r="I42" s="1089"/>
      <c r="J42" s="1089"/>
      <c r="K42" s="1089"/>
      <c r="L42" s="1089"/>
      <c r="M42" s="1089"/>
      <c r="N42" s="1089"/>
      <c r="O42" s="1089"/>
      <c r="P42" s="1090"/>
      <c r="Q42" s="1094"/>
      <c r="R42" s="1095"/>
      <c r="S42" s="1095"/>
      <c r="T42" s="1095"/>
      <c r="U42" s="1095"/>
      <c r="V42" s="1095"/>
      <c r="W42" s="1095"/>
      <c r="X42" s="1095"/>
      <c r="Y42" s="1095"/>
      <c r="Z42" s="1095"/>
      <c r="AA42" s="1095"/>
      <c r="AB42" s="1095"/>
      <c r="AC42" s="1095"/>
      <c r="AD42" s="1095"/>
      <c r="AE42" s="1096"/>
      <c r="AF42" s="1070"/>
      <c r="AG42" s="1071"/>
      <c r="AH42" s="1071"/>
      <c r="AI42" s="1071"/>
      <c r="AJ42" s="1072"/>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83"/>
      <c r="BF42" s="1083"/>
      <c r="BG42" s="1083"/>
      <c r="BH42" s="1083"/>
      <c r="BI42" s="1084"/>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x14ac:dyDescent="0.15">
      <c r="A43" s="261">
        <v>16</v>
      </c>
      <c r="B43" s="1088"/>
      <c r="C43" s="1089"/>
      <c r="D43" s="1089"/>
      <c r="E43" s="1089"/>
      <c r="F43" s="1089"/>
      <c r="G43" s="1089"/>
      <c r="H43" s="1089"/>
      <c r="I43" s="1089"/>
      <c r="J43" s="1089"/>
      <c r="K43" s="1089"/>
      <c r="L43" s="1089"/>
      <c r="M43" s="1089"/>
      <c r="N43" s="1089"/>
      <c r="O43" s="1089"/>
      <c r="P43" s="1090"/>
      <c r="Q43" s="1094"/>
      <c r="R43" s="1095"/>
      <c r="S43" s="1095"/>
      <c r="T43" s="1095"/>
      <c r="U43" s="1095"/>
      <c r="V43" s="1095"/>
      <c r="W43" s="1095"/>
      <c r="X43" s="1095"/>
      <c r="Y43" s="1095"/>
      <c r="Z43" s="1095"/>
      <c r="AA43" s="1095"/>
      <c r="AB43" s="1095"/>
      <c r="AC43" s="1095"/>
      <c r="AD43" s="1095"/>
      <c r="AE43" s="1096"/>
      <c r="AF43" s="1070"/>
      <c r="AG43" s="1071"/>
      <c r="AH43" s="1071"/>
      <c r="AI43" s="1071"/>
      <c r="AJ43" s="1072"/>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83"/>
      <c r="BF43" s="1083"/>
      <c r="BG43" s="1083"/>
      <c r="BH43" s="1083"/>
      <c r="BI43" s="1084"/>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x14ac:dyDescent="0.15">
      <c r="A44" s="261">
        <v>17</v>
      </c>
      <c r="B44" s="1088"/>
      <c r="C44" s="1089"/>
      <c r="D44" s="1089"/>
      <c r="E44" s="1089"/>
      <c r="F44" s="1089"/>
      <c r="G44" s="1089"/>
      <c r="H44" s="1089"/>
      <c r="I44" s="1089"/>
      <c r="J44" s="1089"/>
      <c r="K44" s="1089"/>
      <c r="L44" s="1089"/>
      <c r="M44" s="1089"/>
      <c r="N44" s="1089"/>
      <c r="O44" s="1089"/>
      <c r="P44" s="1090"/>
      <c r="Q44" s="1094"/>
      <c r="R44" s="1095"/>
      <c r="S44" s="1095"/>
      <c r="T44" s="1095"/>
      <c r="U44" s="1095"/>
      <c r="V44" s="1095"/>
      <c r="W44" s="1095"/>
      <c r="X44" s="1095"/>
      <c r="Y44" s="1095"/>
      <c r="Z44" s="1095"/>
      <c r="AA44" s="1095"/>
      <c r="AB44" s="1095"/>
      <c r="AC44" s="1095"/>
      <c r="AD44" s="1095"/>
      <c r="AE44" s="1096"/>
      <c r="AF44" s="1070"/>
      <c r="AG44" s="1071"/>
      <c r="AH44" s="1071"/>
      <c r="AI44" s="1071"/>
      <c r="AJ44" s="1072"/>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83"/>
      <c r="BF44" s="1083"/>
      <c r="BG44" s="1083"/>
      <c r="BH44" s="1083"/>
      <c r="BI44" s="1084"/>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x14ac:dyDescent="0.15">
      <c r="A45" s="261">
        <v>18</v>
      </c>
      <c r="B45" s="1088"/>
      <c r="C45" s="1089"/>
      <c r="D45" s="1089"/>
      <c r="E45" s="1089"/>
      <c r="F45" s="1089"/>
      <c r="G45" s="1089"/>
      <c r="H45" s="1089"/>
      <c r="I45" s="1089"/>
      <c r="J45" s="1089"/>
      <c r="K45" s="1089"/>
      <c r="L45" s="1089"/>
      <c r="M45" s="1089"/>
      <c r="N45" s="1089"/>
      <c r="O45" s="1089"/>
      <c r="P45" s="1090"/>
      <c r="Q45" s="1094"/>
      <c r="R45" s="1095"/>
      <c r="S45" s="1095"/>
      <c r="T45" s="1095"/>
      <c r="U45" s="1095"/>
      <c r="V45" s="1095"/>
      <c r="W45" s="1095"/>
      <c r="X45" s="1095"/>
      <c r="Y45" s="1095"/>
      <c r="Z45" s="1095"/>
      <c r="AA45" s="1095"/>
      <c r="AB45" s="1095"/>
      <c r="AC45" s="1095"/>
      <c r="AD45" s="1095"/>
      <c r="AE45" s="1096"/>
      <c r="AF45" s="1070"/>
      <c r="AG45" s="1071"/>
      <c r="AH45" s="1071"/>
      <c r="AI45" s="1071"/>
      <c r="AJ45" s="1072"/>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83"/>
      <c r="BF45" s="1083"/>
      <c r="BG45" s="1083"/>
      <c r="BH45" s="1083"/>
      <c r="BI45" s="1084"/>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x14ac:dyDescent="0.15">
      <c r="A46" s="261">
        <v>19</v>
      </c>
      <c r="B46" s="1088"/>
      <c r="C46" s="1089"/>
      <c r="D46" s="1089"/>
      <c r="E46" s="1089"/>
      <c r="F46" s="1089"/>
      <c r="G46" s="1089"/>
      <c r="H46" s="1089"/>
      <c r="I46" s="1089"/>
      <c r="J46" s="1089"/>
      <c r="K46" s="1089"/>
      <c r="L46" s="1089"/>
      <c r="M46" s="1089"/>
      <c r="N46" s="1089"/>
      <c r="O46" s="1089"/>
      <c r="P46" s="1090"/>
      <c r="Q46" s="1094"/>
      <c r="R46" s="1095"/>
      <c r="S46" s="1095"/>
      <c r="T46" s="1095"/>
      <c r="U46" s="1095"/>
      <c r="V46" s="1095"/>
      <c r="W46" s="1095"/>
      <c r="X46" s="1095"/>
      <c r="Y46" s="1095"/>
      <c r="Z46" s="1095"/>
      <c r="AA46" s="1095"/>
      <c r="AB46" s="1095"/>
      <c r="AC46" s="1095"/>
      <c r="AD46" s="1095"/>
      <c r="AE46" s="1096"/>
      <c r="AF46" s="1070"/>
      <c r="AG46" s="1071"/>
      <c r="AH46" s="1071"/>
      <c r="AI46" s="1071"/>
      <c r="AJ46" s="1072"/>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83"/>
      <c r="BF46" s="1083"/>
      <c r="BG46" s="1083"/>
      <c r="BH46" s="1083"/>
      <c r="BI46" s="1084"/>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x14ac:dyDescent="0.15">
      <c r="A47" s="261">
        <v>20</v>
      </c>
      <c r="B47" s="1088"/>
      <c r="C47" s="1089"/>
      <c r="D47" s="1089"/>
      <c r="E47" s="1089"/>
      <c r="F47" s="1089"/>
      <c r="G47" s="1089"/>
      <c r="H47" s="1089"/>
      <c r="I47" s="1089"/>
      <c r="J47" s="1089"/>
      <c r="K47" s="1089"/>
      <c r="L47" s="1089"/>
      <c r="M47" s="1089"/>
      <c r="N47" s="1089"/>
      <c r="O47" s="1089"/>
      <c r="P47" s="1090"/>
      <c r="Q47" s="1094"/>
      <c r="R47" s="1095"/>
      <c r="S47" s="1095"/>
      <c r="T47" s="1095"/>
      <c r="U47" s="1095"/>
      <c r="V47" s="1095"/>
      <c r="W47" s="1095"/>
      <c r="X47" s="1095"/>
      <c r="Y47" s="1095"/>
      <c r="Z47" s="1095"/>
      <c r="AA47" s="1095"/>
      <c r="AB47" s="1095"/>
      <c r="AC47" s="1095"/>
      <c r="AD47" s="1095"/>
      <c r="AE47" s="1096"/>
      <c r="AF47" s="1070"/>
      <c r="AG47" s="1071"/>
      <c r="AH47" s="1071"/>
      <c r="AI47" s="1071"/>
      <c r="AJ47" s="1072"/>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83"/>
      <c r="BF47" s="1083"/>
      <c r="BG47" s="1083"/>
      <c r="BH47" s="1083"/>
      <c r="BI47" s="1084"/>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x14ac:dyDescent="0.15">
      <c r="A48" s="261">
        <v>21</v>
      </c>
      <c r="B48" s="1088"/>
      <c r="C48" s="1089"/>
      <c r="D48" s="1089"/>
      <c r="E48" s="1089"/>
      <c r="F48" s="1089"/>
      <c r="G48" s="1089"/>
      <c r="H48" s="1089"/>
      <c r="I48" s="1089"/>
      <c r="J48" s="1089"/>
      <c r="K48" s="1089"/>
      <c r="L48" s="1089"/>
      <c r="M48" s="1089"/>
      <c r="N48" s="1089"/>
      <c r="O48" s="1089"/>
      <c r="P48" s="1090"/>
      <c r="Q48" s="1094"/>
      <c r="R48" s="1095"/>
      <c r="S48" s="1095"/>
      <c r="T48" s="1095"/>
      <c r="U48" s="1095"/>
      <c r="V48" s="1095"/>
      <c r="W48" s="1095"/>
      <c r="X48" s="1095"/>
      <c r="Y48" s="1095"/>
      <c r="Z48" s="1095"/>
      <c r="AA48" s="1095"/>
      <c r="AB48" s="1095"/>
      <c r="AC48" s="1095"/>
      <c r="AD48" s="1095"/>
      <c r="AE48" s="1096"/>
      <c r="AF48" s="1070"/>
      <c r="AG48" s="1071"/>
      <c r="AH48" s="1071"/>
      <c r="AI48" s="1071"/>
      <c r="AJ48" s="1072"/>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83"/>
      <c r="BF48" s="1083"/>
      <c r="BG48" s="1083"/>
      <c r="BH48" s="1083"/>
      <c r="BI48" s="1084"/>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x14ac:dyDescent="0.15">
      <c r="A49" s="261">
        <v>22</v>
      </c>
      <c r="B49" s="1088"/>
      <c r="C49" s="1089"/>
      <c r="D49" s="1089"/>
      <c r="E49" s="1089"/>
      <c r="F49" s="1089"/>
      <c r="G49" s="1089"/>
      <c r="H49" s="1089"/>
      <c r="I49" s="1089"/>
      <c r="J49" s="1089"/>
      <c r="K49" s="1089"/>
      <c r="L49" s="1089"/>
      <c r="M49" s="1089"/>
      <c r="N49" s="1089"/>
      <c r="O49" s="1089"/>
      <c r="P49" s="1090"/>
      <c r="Q49" s="1094"/>
      <c r="R49" s="1095"/>
      <c r="S49" s="1095"/>
      <c r="T49" s="1095"/>
      <c r="U49" s="1095"/>
      <c r="V49" s="1095"/>
      <c r="W49" s="1095"/>
      <c r="X49" s="1095"/>
      <c r="Y49" s="1095"/>
      <c r="Z49" s="1095"/>
      <c r="AA49" s="1095"/>
      <c r="AB49" s="1095"/>
      <c r="AC49" s="1095"/>
      <c r="AD49" s="1095"/>
      <c r="AE49" s="1096"/>
      <c r="AF49" s="1070"/>
      <c r="AG49" s="1071"/>
      <c r="AH49" s="1071"/>
      <c r="AI49" s="1071"/>
      <c r="AJ49" s="1072"/>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83"/>
      <c r="BF49" s="1083"/>
      <c r="BG49" s="1083"/>
      <c r="BH49" s="1083"/>
      <c r="BI49" s="1084"/>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x14ac:dyDescent="0.15">
      <c r="A50" s="261">
        <v>23</v>
      </c>
      <c r="B50" s="1088"/>
      <c r="C50" s="1089"/>
      <c r="D50" s="1089"/>
      <c r="E50" s="1089"/>
      <c r="F50" s="1089"/>
      <c r="G50" s="1089"/>
      <c r="H50" s="1089"/>
      <c r="I50" s="1089"/>
      <c r="J50" s="1089"/>
      <c r="K50" s="1089"/>
      <c r="L50" s="1089"/>
      <c r="M50" s="1089"/>
      <c r="N50" s="1089"/>
      <c r="O50" s="1089"/>
      <c r="P50" s="1090"/>
      <c r="Q50" s="1091"/>
      <c r="R50" s="1074"/>
      <c r="S50" s="1074"/>
      <c r="T50" s="1074"/>
      <c r="U50" s="1074"/>
      <c r="V50" s="1074"/>
      <c r="W50" s="1074"/>
      <c r="X50" s="1074"/>
      <c r="Y50" s="1074"/>
      <c r="Z50" s="1074"/>
      <c r="AA50" s="1074"/>
      <c r="AB50" s="1074"/>
      <c r="AC50" s="1074"/>
      <c r="AD50" s="1074"/>
      <c r="AE50" s="1092"/>
      <c r="AF50" s="1070"/>
      <c r="AG50" s="1071"/>
      <c r="AH50" s="1071"/>
      <c r="AI50" s="1071"/>
      <c r="AJ50" s="1072"/>
      <c r="AK50" s="1073"/>
      <c r="AL50" s="1074"/>
      <c r="AM50" s="1074"/>
      <c r="AN50" s="1074"/>
      <c r="AO50" s="1074"/>
      <c r="AP50" s="1074"/>
      <c r="AQ50" s="1074"/>
      <c r="AR50" s="1074"/>
      <c r="AS50" s="1074"/>
      <c r="AT50" s="1074"/>
      <c r="AU50" s="1074"/>
      <c r="AV50" s="1074"/>
      <c r="AW50" s="1074"/>
      <c r="AX50" s="1074"/>
      <c r="AY50" s="1074"/>
      <c r="AZ50" s="1075"/>
      <c r="BA50" s="1075"/>
      <c r="BB50" s="1075"/>
      <c r="BC50" s="1075"/>
      <c r="BD50" s="1075"/>
      <c r="BE50" s="1083"/>
      <c r="BF50" s="1083"/>
      <c r="BG50" s="1083"/>
      <c r="BH50" s="1083"/>
      <c r="BI50" s="1084"/>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x14ac:dyDescent="0.15">
      <c r="A51" s="261">
        <v>24</v>
      </c>
      <c r="B51" s="1088"/>
      <c r="C51" s="1089"/>
      <c r="D51" s="1089"/>
      <c r="E51" s="1089"/>
      <c r="F51" s="1089"/>
      <c r="G51" s="1089"/>
      <c r="H51" s="1089"/>
      <c r="I51" s="1089"/>
      <c r="J51" s="1089"/>
      <c r="K51" s="1089"/>
      <c r="L51" s="1089"/>
      <c r="M51" s="1089"/>
      <c r="N51" s="1089"/>
      <c r="O51" s="1089"/>
      <c r="P51" s="1090"/>
      <c r="Q51" s="1091"/>
      <c r="R51" s="1074"/>
      <c r="S51" s="1074"/>
      <c r="T51" s="1074"/>
      <c r="U51" s="1074"/>
      <c r="V51" s="1074"/>
      <c r="W51" s="1074"/>
      <c r="X51" s="1074"/>
      <c r="Y51" s="1074"/>
      <c r="Z51" s="1074"/>
      <c r="AA51" s="1074"/>
      <c r="AB51" s="1074"/>
      <c r="AC51" s="1074"/>
      <c r="AD51" s="1074"/>
      <c r="AE51" s="1092"/>
      <c r="AF51" s="1070"/>
      <c r="AG51" s="1071"/>
      <c r="AH51" s="1071"/>
      <c r="AI51" s="1071"/>
      <c r="AJ51" s="1072"/>
      <c r="AK51" s="1073"/>
      <c r="AL51" s="1074"/>
      <c r="AM51" s="1074"/>
      <c r="AN51" s="1074"/>
      <c r="AO51" s="1074"/>
      <c r="AP51" s="1074"/>
      <c r="AQ51" s="1074"/>
      <c r="AR51" s="1074"/>
      <c r="AS51" s="1074"/>
      <c r="AT51" s="1074"/>
      <c r="AU51" s="1074"/>
      <c r="AV51" s="1074"/>
      <c r="AW51" s="1074"/>
      <c r="AX51" s="1074"/>
      <c r="AY51" s="1074"/>
      <c r="AZ51" s="1075"/>
      <c r="BA51" s="1075"/>
      <c r="BB51" s="1075"/>
      <c r="BC51" s="1075"/>
      <c r="BD51" s="1075"/>
      <c r="BE51" s="1083"/>
      <c r="BF51" s="1083"/>
      <c r="BG51" s="1083"/>
      <c r="BH51" s="1083"/>
      <c r="BI51" s="1084"/>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x14ac:dyDescent="0.15">
      <c r="A52" s="261">
        <v>25</v>
      </c>
      <c r="B52" s="1088"/>
      <c r="C52" s="1089"/>
      <c r="D52" s="1089"/>
      <c r="E52" s="1089"/>
      <c r="F52" s="1089"/>
      <c r="G52" s="1089"/>
      <c r="H52" s="1089"/>
      <c r="I52" s="1089"/>
      <c r="J52" s="1089"/>
      <c r="K52" s="1089"/>
      <c r="L52" s="1089"/>
      <c r="M52" s="1089"/>
      <c r="N52" s="1089"/>
      <c r="O52" s="1089"/>
      <c r="P52" s="1090"/>
      <c r="Q52" s="1091"/>
      <c r="R52" s="1074"/>
      <c r="S52" s="1074"/>
      <c r="T52" s="1074"/>
      <c r="U52" s="1074"/>
      <c r="V52" s="1074"/>
      <c r="W52" s="1074"/>
      <c r="X52" s="1074"/>
      <c r="Y52" s="1074"/>
      <c r="Z52" s="1074"/>
      <c r="AA52" s="1074"/>
      <c r="AB52" s="1074"/>
      <c r="AC52" s="1074"/>
      <c r="AD52" s="1074"/>
      <c r="AE52" s="1092"/>
      <c r="AF52" s="1070"/>
      <c r="AG52" s="1071"/>
      <c r="AH52" s="1071"/>
      <c r="AI52" s="1071"/>
      <c r="AJ52" s="1072"/>
      <c r="AK52" s="1073"/>
      <c r="AL52" s="1074"/>
      <c r="AM52" s="1074"/>
      <c r="AN52" s="1074"/>
      <c r="AO52" s="1074"/>
      <c r="AP52" s="1074"/>
      <c r="AQ52" s="1074"/>
      <c r="AR52" s="1074"/>
      <c r="AS52" s="1074"/>
      <c r="AT52" s="1074"/>
      <c r="AU52" s="1074"/>
      <c r="AV52" s="1074"/>
      <c r="AW52" s="1074"/>
      <c r="AX52" s="1074"/>
      <c r="AY52" s="1074"/>
      <c r="AZ52" s="1075"/>
      <c r="BA52" s="1075"/>
      <c r="BB52" s="1075"/>
      <c r="BC52" s="1075"/>
      <c r="BD52" s="1075"/>
      <c r="BE52" s="1083"/>
      <c r="BF52" s="1083"/>
      <c r="BG52" s="1083"/>
      <c r="BH52" s="1083"/>
      <c r="BI52" s="1084"/>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x14ac:dyDescent="0.15">
      <c r="A53" s="261">
        <v>26</v>
      </c>
      <c r="B53" s="1088"/>
      <c r="C53" s="1089"/>
      <c r="D53" s="1089"/>
      <c r="E53" s="1089"/>
      <c r="F53" s="1089"/>
      <c r="G53" s="1089"/>
      <c r="H53" s="1089"/>
      <c r="I53" s="1089"/>
      <c r="J53" s="1089"/>
      <c r="K53" s="1089"/>
      <c r="L53" s="1089"/>
      <c r="M53" s="1089"/>
      <c r="N53" s="1089"/>
      <c r="O53" s="1089"/>
      <c r="P53" s="1090"/>
      <c r="Q53" s="1091"/>
      <c r="R53" s="1074"/>
      <c r="S53" s="1074"/>
      <c r="T53" s="1074"/>
      <c r="U53" s="1074"/>
      <c r="V53" s="1074"/>
      <c r="W53" s="1074"/>
      <c r="X53" s="1074"/>
      <c r="Y53" s="1074"/>
      <c r="Z53" s="1074"/>
      <c r="AA53" s="1074"/>
      <c r="AB53" s="1074"/>
      <c r="AC53" s="1074"/>
      <c r="AD53" s="1074"/>
      <c r="AE53" s="1092"/>
      <c r="AF53" s="1070"/>
      <c r="AG53" s="1071"/>
      <c r="AH53" s="1071"/>
      <c r="AI53" s="1071"/>
      <c r="AJ53" s="1072"/>
      <c r="AK53" s="1073"/>
      <c r="AL53" s="1074"/>
      <c r="AM53" s="1074"/>
      <c r="AN53" s="1074"/>
      <c r="AO53" s="1074"/>
      <c r="AP53" s="1074"/>
      <c r="AQ53" s="1074"/>
      <c r="AR53" s="1074"/>
      <c r="AS53" s="1074"/>
      <c r="AT53" s="1074"/>
      <c r="AU53" s="1074"/>
      <c r="AV53" s="1074"/>
      <c r="AW53" s="1074"/>
      <c r="AX53" s="1074"/>
      <c r="AY53" s="1074"/>
      <c r="AZ53" s="1075"/>
      <c r="BA53" s="1075"/>
      <c r="BB53" s="1075"/>
      <c r="BC53" s="1075"/>
      <c r="BD53" s="1075"/>
      <c r="BE53" s="1083"/>
      <c r="BF53" s="1083"/>
      <c r="BG53" s="1083"/>
      <c r="BH53" s="1083"/>
      <c r="BI53" s="1084"/>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x14ac:dyDescent="0.15">
      <c r="A54" s="261">
        <v>27</v>
      </c>
      <c r="B54" s="1088"/>
      <c r="C54" s="1089"/>
      <c r="D54" s="1089"/>
      <c r="E54" s="1089"/>
      <c r="F54" s="1089"/>
      <c r="G54" s="1089"/>
      <c r="H54" s="1089"/>
      <c r="I54" s="1089"/>
      <c r="J54" s="1089"/>
      <c r="K54" s="1089"/>
      <c r="L54" s="1089"/>
      <c r="M54" s="1089"/>
      <c r="N54" s="1089"/>
      <c r="O54" s="1089"/>
      <c r="P54" s="1090"/>
      <c r="Q54" s="1091"/>
      <c r="R54" s="1074"/>
      <c r="S54" s="1074"/>
      <c r="T54" s="1074"/>
      <c r="U54" s="1074"/>
      <c r="V54" s="1074"/>
      <c r="W54" s="1074"/>
      <c r="X54" s="1074"/>
      <c r="Y54" s="1074"/>
      <c r="Z54" s="1074"/>
      <c r="AA54" s="1074"/>
      <c r="AB54" s="1074"/>
      <c r="AC54" s="1074"/>
      <c r="AD54" s="1074"/>
      <c r="AE54" s="1092"/>
      <c r="AF54" s="1070"/>
      <c r="AG54" s="1071"/>
      <c r="AH54" s="1071"/>
      <c r="AI54" s="1071"/>
      <c r="AJ54" s="1072"/>
      <c r="AK54" s="1073"/>
      <c r="AL54" s="1074"/>
      <c r="AM54" s="1074"/>
      <c r="AN54" s="1074"/>
      <c r="AO54" s="1074"/>
      <c r="AP54" s="1074"/>
      <c r="AQ54" s="1074"/>
      <c r="AR54" s="1074"/>
      <c r="AS54" s="1074"/>
      <c r="AT54" s="1074"/>
      <c r="AU54" s="1074"/>
      <c r="AV54" s="1074"/>
      <c r="AW54" s="1074"/>
      <c r="AX54" s="1074"/>
      <c r="AY54" s="1074"/>
      <c r="AZ54" s="1075"/>
      <c r="BA54" s="1075"/>
      <c r="BB54" s="1075"/>
      <c r="BC54" s="1075"/>
      <c r="BD54" s="1075"/>
      <c r="BE54" s="1083"/>
      <c r="BF54" s="1083"/>
      <c r="BG54" s="1083"/>
      <c r="BH54" s="1083"/>
      <c r="BI54" s="1084"/>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x14ac:dyDescent="0.15">
      <c r="A55" s="261">
        <v>28</v>
      </c>
      <c r="B55" s="1088"/>
      <c r="C55" s="1089"/>
      <c r="D55" s="1089"/>
      <c r="E55" s="1089"/>
      <c r="F55" s="1089"/>
      <c r="G55" s="1089"/>
      <c r="H55" s="1089"/>
      <c r="I55" s="1089"/>
      <c r="J55" s="1089"/>
      <c r="K55" s="1089"/>
      <c r="L55" s="1089"/>
      <c r="M55" s="1089"/>
      <c r="N55" s="1089"/>
      <c r="O55" s="1089"/>
      <c r="P55" s="1090"/>
      <c r="Q55" s="1091"/>
      <c r="R55" s="1074"/>
      <c r="S55" s="1074"/>
      <c r="T55" s="1074"/>
      <c r="U55" s="1074"/>
      <c r="V55" s="1074"/>
      <c r="W55" s="1074"/>
      <c r="X55" s="1074"/>
      <c r="Y55" s="1074"/>
      <c r="Z55" s="1074"/>
      <c r="AA55" s="1074"/>
      <c r="AB55" s="1074"/>
      <c r="AC55" s="1074"/>
      <c r="AD55" s="1074"/>
      <c r="AE55" s="1092"/>
      <c r="AF55" s="1070"/>
      <c r="AG55" s="1071"/>
      <c r="AH55" s="1071"/>
      <c r="AI55" s="1071"/>
      <c r="AJ55" s="1072"/>
      <c r="AK55" s="1073"/>
      <c r="AL55" s="1074"/>
      <c r="AM55" s="1074"/>
      <c r="AN55" s="1074"/>
      <c r="AO55" s="1074"/>
      <c r="AP55" s="1074"/>
      <c r="AQ55" s="1074"/>
      <c r="AR55" s="1074"/>
      <c r="AS55" s="1074"/>
      <c r="AT55" s="1074"/>
      <c r="AU55" s="1074"/>
      <c r="AV55" s="1074"/>
      <c r="AW55" s="1074"/>
      <c r="AX55" s="1074"/>
      <c r="AY55" s="1074"/>
      <c r="AZ55" s="1075"/>
      <c r="BA55" s="1075"/>
      <c r="BB55" s="1075"/>
      <c r="BC55" s="1075"/>
      <c r="BD55" s="1075"/>
      <c r="BE55" s="1083"/>
      <c r="BF55" s="1083"/>
      <c r="BG55" s="1083"/>
      <c r="BH55" s="1083"/>
      <c r="BI55" s="1084"/>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x14ac:dyDescent="0.15">
      <c r="A56" s="261">
        <v>29</v>
      </c>
      <c r="B56" s="1088"/>
      <c r="C56" s="1089"/>
      <c r="D56" s="1089"/>
      <c r="E56" s="1089"/>
      <c r="F56" s="1089"/>
      <c r="G56" s="1089"/>
      <c r="H56" s="1089"/>
      <c r="I56" s="1089"/>
      <c r="J56" s="1089"/>
      <c r="K56" s="1089"/>
      <c r="L56" s="1089"/>
      <c r="M56" s="1089"/>
      <c r="N56" s="1089"/>
      <c r="O56" s="1089"/>
      <c r="P56" s="1090"/>
      <c r="Q56" s="1091"/>
      <c r="R56" s="1074"/>
      <c r="S56" s="1074"/>
      <c r="T56" s="1074"/>
      <c r="U56" s="1074"/>
      <c r="V56" s="1074"/>
      <c r="W56" s="1074"/>
      <c r="X56" s="1074"/>
      <c r="Y56" s="1074"/>
      <c r="Z56" s="1074"/>
      <c r="AA56" s="1074"/>
      <c r="AB56" s="1074"/>
      <c r="AC56" s="1074"/>
      <c r="AD56" s="1074"/>
      <c r="AE56" s="1092"/>
      <c r="AF56" s="1070"/>
      <c r="AG56" s="1071"/>
      <c r="AH56" s="1071"/>
      <c r="AI56" s="1071"/>
      <c r="AJ56" s="1072"/>
      <c r="AK56" s="1073"/>
      <c r="AL56" s="1074"/>
      <c r="AM56" s="1074"/>
      <c r="AN56" s="1074"/>
      <c r="AO56" s="1074"/>
      <c r="AP56" s="1074"/>
      <c r="AQ56" s="1074"/>
      <c r="AR56" s="1074"/>
      <c r="AS56" s="1074"/>
      <c r="AT56" s="1074"/>
      <c r="AU56" s="1074"/>
      <c r="AV56" s="1074"/>
      <c r="AW56" s="1074"/>
      <c r="AX56" s="1074"/>
      <c r="AY56" s="1074"/>
      <c r="AZ56" s="1075"/>
      <c r="BA56" s="1075"/>
      <c r="BB56" s="1075"/>
      <c r="BC56" s="1075"/>
      <c r="BD56" s="1075"/>
      <c r="BE56" s="1083"/>
      <c r="BF56" s="1083"/>
      <c r="BG56" s="1083"/>
      <c r="BH56" s="1083"/>
      <c r="BI56" s="1084"/>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x14ac:dyDescent="0.15">
      <c r="A57" s="261">
        <v>30</v>
      </c>
      <c r="B57" s="1088"/>
      <c r="C57" s="1089"/>
      <c r="D57" s="1089"/>
      <c r="E57" s="1089"/>
      <c r="F57" s="1089"/>
      <c r="G57" s="1089"/>
      <c r="H57" s="1089"/>
      <c r="I57" s="1089"/>
      <c r="J57" s="1089"/>
      <c r="K57" s="1089"/>
      <c r="L57" s="1089"/>
      <c r="M57" s="1089"/>
      <c r="N57" s="1089"/>
      <c r="O57" s="1089"/>
      <c r="P57" s="1090"/>
      <c r="Q57" s="1091"/>
      <c r="R57" s="1074"/>
      <c r="S57" s="1074"/>
      <c r="T57" s="1074"/>
      <c r="U57" s="1074"/>
      <c r="V57" s="1074"/>
      <c r="W57" s="1074"/>
      <c r="X57" s="1074"/>
      <c r="Y57" s="1074"/>
      <c r="Z57" s="1074"/>
      <c r="AA57" s="1074"/>
      <c r="AB57" s="1074"/>
      <c r="AC57" s="1074"/>
      <c r="AD57" s="1074"/>
      <c r="AE57" s="1092"/>
      <c r="AF57" s="1070"/>
      <c r="AG57" s="1071"/>
      <c r="AH57" s="1071"/>
      <c r="AI57" s="1071"/>
      <c r="AJ57" s="1072"/>
      <c r="AK57" s="1073"/>
      <c r="AL57" s="1074"/>
      <c r="AM57" s="1074"/>
      <c r="AN57" s="1074"/>
      <c r="AO57" s="1074"/>
      <c r="AP57" s="1074"/>
      <c r="AQ57" s="1074"/>
      <c r="AR57" s="1074"/>
      <c r="AS57" s="1074"/>
      <c r="AT57" s="1074"/>
      <c r="AU57" s="1074"/>
      <c r="AV57" s="1074"/>
      <c r="AW57" s="1074"/>
      <c r="AX57" s="1074"/>
      <c r="AY57" s="1074"/>
      <c r="AZ57" s="1075"/>
      <c r="BA57" s="1075"/>
      <c r="BB57" s="1075"/>
      <c r="BC57" s="1075"/>
      <c r="BD57" s="1075"/>
      <c r="BE57" s="1083"/>
      <c r="BF57" s="1083"/>
      <c r="BG57" s="1083"/>
      <c r="BH57" s="1083"/>
      <c r="BI57" s="1084"/>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x14ac:dyDescent="0.15">
      <c r="A58" s="261">
        <v>31</v>
      </c>
      <c r="B58" s="1088"/>
      <c r="C58" s="1089"/>
      <c r="D58" s="1089"/>
      <c r="E58" s="1089"/>
      <c r="F58" s="1089"/>
      <c r="G58" s="1089"/>
      <c r="H58" s="1089"/>
      <c r="I58" s="1089"/>
      <c r="J58" s="1089"/>
      <c r="K58" s="1089"/>
      <c r="L58" s="1089"/>
      <c r="M58" s="1089"/>
      <c r="N58" s="1089"/>
      <c r="O58" s="1089"/>
      <c r="P58" s="1090"/>
      <c r="Q58" s="1091"/>
      <c r="R58" s="1074"/>
      <c r="S58" s="1074"/>
      <c r="T58" s="1074"/>
      <c r="U58" s="1074"/>
      <c r="V58" s="1074"/>
      <c r="W58" s="1074"/>
      <c r="X58" s="1074"/>
      <c r="Y58" s="1074"/>
      <c r="Z58" s="1074"/>
      <c r="AA58" s="1074"/>
      <c r="AB58" s="1074"/>
      <c r="AC58" s="1074"/>
      <c r="AD58" s="1074"/>
      <c r="AE58" s="1092"/>
      <c r="AF58" s="1070"/>
      <c r="AG58" s="1071"/>
      <c r="AH58" s="1071"/>
      <c r="AI58" s="1071"/>
      <c r="AJ58" s="1072"/>
      <c r="AK58" s="1073"/>
      <c r="AL58" s="1074"/>
      <c r="AM58" s="1074"/>
      <c r="AN58" s="1074"/>
      <c r="AO58" s="1074"/>
      <c r="AP58" s="1074"/>
      <c r="AQ58" s="1074"/>
      <c r="AR58" s="1074"/>
      <c r="AS58" s="1074"/>
      <c r="AT58" s="1074"/>
      <c r="AU58" s="1074"/>
      <c r="AV58" s="1074"/>
      <c r="AW58" s="1074"/>
      <c r="AX58" s="1074"/>
      <c r="AY58" s="1074"/>
      <c r="AZ58" s="1075"/>
      <c r="BA58" s="1075"/>
      <c r="BB58" s="1075"/>
      <c r="BC58" s="1075"/>
      <c r="BD58" s="1075"/>
      <c r="BE58" s="1083"/>
      <c r="BF58" s="1083"/>
      <c r="BG58" s="1083"/>
      <c r="BH58" s="1083"/>
      <c r="BI58" s="1084"/>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x14ac:dyDescent="0.15">
      <c r="A59" s="261">
        <v>32</v>
      </c>
      <c r="B59" s="1088"/>
      <c r="C59" s="1089"/>
      <c r="D59" s="1089"/>
      <c r="E59" s="1089"/>
      <c r="F59" s="1089"/>
      <c r="G59" s="1089"/>
      <c r="H59" s="1089"/>
      <c r="I59" s="1089"/>
      <c r="J59" s="1089"/>
      <c r="K59" s="1089"/>
      <c r="L59" s="1089"/>
      <c r="M59" s="1089"/>
      <c r="N59" s="1089"/>
      <c r="O59" s="1089"/>
      <c r="P59" s="1090"/>
      <c r="Q59" s="1091"/>
      <c r="R59" s="1074"/>
      <c r="S59" s="1074"/>
      <c r="T59" s="1074"/>
      <c r="U59" s="1074"/>
      <c r="V59" s="1074"/>
      <c r="W59" s="1074"/>
      <c r="X59" s="1074"/>
      <c r="Y59" s="1074"/>
      <c r="Z59" s="1074"/>
      <c r="AA59" s="1074"/>
      <c r="AB59" s="1074"/>
      <c r="AC59" s="1074"/>
      <c r="AD59" s="1074"/>
      <c r="AE59" s="1092"/>
      <c r="AF59" s="1070"/>
      <c r="AG59" s="1071"/>
      <c r="AH59" s="1071"/>
      <c r="AI59" s="1071"/>
      <c r="AJ59" s="1072"/>
      <c r="AK59" s="1073"/>
      <c r="AL59" s="1074"/>
      <c r="AM59" s="1074"/>
      <c r="AN59" s="1074"/>
      <c r="AO59" s="1074"/>
      <c r="AP59" s="1074"/>
      <c r="AQ59" s="1074"/>
      <c r="AR59" s="1074"/>
      <c r="AS59" s="1074"/>
      <c r="AT59" s="1074"/>
      <c r="AU59" s="1074"/>
      <c r="AV59" s="1074"/>
      <c r="AW59" s="1074"/>
      <c r="AX59" s="1074"/>
      <c r="AY59" s="1074"/>
      <c r="AZ59" s="1075"/>
      <c r="BA59" s="1075"/>
      <c r="BB59" s="1075"/>
      <c r="BC59" s="1075"/>
      <c r="BD59" s="1075"/>
      <c r="BE59" s="1083"/>
      <c r="BF59" s="1083"/>
      <c r="BG59" s="1083"/>
      <c r="BH59" s="1083"/>
      <c r="BI59" s="1084"/>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x14ac:dyDescent="0.15">
      <c r="A60" s="261">
        <v>33</v>
      </c>
      <c r="B60" s="1088"/>
      <c r="C60" s="1089"/>
      <c r="D60" s="1089"/>
      <c r="E60" s="1089"/>
      <c r="F60" s="1089"/>
      <c r="G60" s="1089"/>
      <c r="H60" s="1089"/>
      <c r="I60" s="1089"/>
      <c r="J60" s="1089"/>
      <c r="K60" s="1089"/>
      <c r="L60" s="1089"/>
      <c r="M60" s="1089"/>
      <c r="N60" s="1089"/>
      <c r="O60" s="1089"/>
      <c r="P60" s="1090"/>
      <c r="Q60" s="1091"/>
      <c r="R60" s="1074"/>
      <c r="S60" s="1074"/>
      <c r="T60" s="1074"/>
      <c r="U60" s="1074"/>
      <c r="V60" s="1074"/>
      <c r="W60" s="1074"/>
      <c r="X60" s="1074"/>
      <c r="Y60" s="1074"/>
      <c r="Z60" s="1074"/>
      <c r="AA60" s="1074"/>
      <c r="AB60" s="1074"/>
      <c r="AC60" s="1074"/>
      <c r="AD60" s="1074"/>
      <c r="AE60" s="1092"/>
      <c r="AF60" s="1070"/>
      <c r="AG60" s="1071"/>
      <c r="AH60" s="1071"/>
      <c r="AI60" s="1071"/>
      <c r="AJ60" s="1072"/>
      <c r="AK60" s="1073"/>
      <c r="AL60" s="1074"/>
      <c r="AM60" s="1074"/>
      <c r="AN60" s="1074"/>
      <c r="AO60" s="1074"/>
      <c r="AP60" s="1074"/>
      <c r="AQ60" s="1074"/>
      <c r="AR60" s="1074"/>
      <c r="AS60" s="1074"/>
      <c r="AT60" s="1074"/>
      <c r="AU60" s="1074"/>
      <c r="AV60" s="1074"/>
      <c r="AW60" s="1074"/>
      <c r="AX60" s="1074"/>
      <c r="AY60" s="1074"/>
      <c r="AZ60" s="1075"/>
      <c r="BA60" s="1075"/>
      <c r="BB60" s="1075"/>
      <c r="BC60" s="1075"/>
      <c r="BD60" s="1075"/>
      <c r="BE60" s="1083"/>
      <c r="BF60" s="1083"/>
      <c r="BG60" s="1083"/>
      <c r="BH60" s="1083"/>
      <c r="BI60" s="1084"/>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x14ac:dyDescent="0.2">
      <c r="A61" s="261">
        <v>34</v>
      </c>
      <c r="B61" s="1088"/>
      <c r="C61" s="1089"/>
      <c r="D61" s="1089"/>
      <c r="E61" s="1089"/>
      <c r="F61" s="1089"/>
      <c r="G61" s="1089"/>
      <c r="H61" s="1089"/>
      <c r="I61" s="1089"/>
      <c r="J61" s="1089"/>
      <c r="K61" s="1089"/>
      <c r="L61" s="1089"/>
      <c r="M61" s="1089"/>
      <c r="N61" s="1089"/>
      <c r="O61" s="1089"/>
      <c r="P61" s="1090"/>
      <c r="Q61" s="1091"/>
      <c r="R61" s="1074"/>
      <c r="S61" s="1074"/>
      <c r="T61" s="1074"/>
      <c r="U61" s="1074"/>
      <c r="V61" s="1074"/>
      <c r="W61" s="1074"/>
      <c r="X61" s="1074"/>
      <c r="Y61" s="1074"/>
      <c r="Z61" s="1074"/>
      <c r="AA61" s="1074"/>
      <c r="AB61" s="1074"/>
      <c r="AC61" s="1074"/>
      <c r="AD61" s="1074"/>
      <c r="AE61" s="1092"/>
      <c r="AF61" s="1070"/>
      <c r="AG61" s="1071"/>
      <c r="AH61" s="1071"/>
      <c r="AI61" s="1071"/>
      <c r="AJ61" s="1072"/>
      <c r="AK61" s="1073"/>
      <c r="AL61" s="1074"/>
      <c r="AM61" s="1074"/>
      <c r="AN61" s="1074"/>
      <c r="AO61" s="1074"/>
      <c r="AP61" s="1074"/>
      <c r="AQ61" s="1074"/>
      <c r="AR61" s="1074"/>
      <c r="AS61" s="1074"/>
      <c r="AT61" s="1074"/>
      <c r="AU61" s="1074"/>
      <c r="AV61" s="1074"/>
      <c r="AW61" s="1074"/>
      <c r="AX61" s="1074"/>
      <c r="AY61" s="1074"/>
      <c r="AZ61" s="1075"/>
      <c r="BA61" s="1075"/>
      <c r="BB61" s="1075"/>
      <c r="BC61" s="1075"/>
      <c r="BD61" s="1075"/>
      <c r="BE61" s="1083"/>
      <c r="BF61" s="1083"/>
      <c r="BG61" s="1083"/>
      <c r="BH61" s="1083"/>
      <c r="BI61" s="1084"/>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x14ac:dyDescent="0.15">
      <c r="A62" s="261">
        <v>35</v>
      </c>
      <c r="B62" s="1088"/>
      <c r="C62" s="1089"/>
      <c r="D62" s="1089"/>
      <c r="E62" s="1089"/>
      <c r="F62" s="1089"/>
      <c r="G62" s="1089"/>
      <c r="H62" s="1089"/>
      <c r="I62" s="1089"/>
      <c r="J62" s="1089"/>
      <c r="K62" s="1089"/>
      <c r="L62" s="1089"/>
      <c r="M62" s="1089"/>
      <c r="N62" s="1089"/>
      <c r="O62" s="1089"/>
      <c r="P62" s="1090"/>
      <c r="Q62" s="1091"/>
      <c r="R62" s="1074"/>
      <c r="S62" s="1074"/>
      <c r="T62" s="1074"/>
      <c r="U62" s="1074"/>
      <c r="V62" s="1074"/>
      <c r="W62" s="1074"/>
      <c r="X62" s="1074"/>
      <c r="Y62" s="1074"/>
      <c r="Z62" s="1074"/>
      <c r="AA62" s="1074"/>
      <c r="AB62" s="1074"/>
      <c r="AC62" s="1074"/>
      <c r="AD62" s="1074"/>
      <c r="AE62" s="1092"/>
      <c r="AF62" s="1070"/>
      <c r="AG62" s="1071"/>
      <c r="AH62" s="1071"/>
      <c r="AI62" s="1071"/>
      <c r="AJ62" s="1072"/>
      <c r="AK62" s="1073"/>
      <c r="AL62" s="1074"/>
      <c r="AM62" s="1074"/>
      <c r="AN62" s="1074"/>
      <c r="AO62" s="1074"/>
      <c r="AP62" s="1074"/>
      <c r="AQ62" s="1074"/>
      <c r="AR62" s="1074"/>
      <c r="AS62" s="1074"/>
      <c r="AT62" s="1074"/>
      <c r="AU62" s="1074"/>
      <c r="AV62" s="1074"/>
      <c r="AW62" s="1074"/>
      <c r="AX62" s="1074"/>
      <c r="AY62" s="1074"/>
      <c r="AZ62" s="1075"/>
      <c r="BA62" s="1075"/>
      <c r="BB62" s="1075"/>
      <c r="BC62" s="1075"/>
      <c r="BD62" s="1075"/>
      <c r="BE62" s="1083"/>
      <c r="BF62" s="1083"/>
      <c r="BG62" s="1083"/>
      <c r="BH62" s="1083"/>
      <c r="BI62" s="1084"/>
      <c r="BJ62" s="1085" t="s">
        <v>409</v>
      </c>
      <c r="BK62" s="1086"/>
      <c r="BL62" s="1086"/>
      <c r="BM62" s="1086"/>
      <c r="BN62" s="1087"/>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x14ac:dyDescent="0.2">
      <c r="A63" s="264" t="s">
        <v>392</v>
      </c>
      <c r="B63" s="995" t="s">
        <v>410</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9"/>
      <c r="AF63" s="1080">
        <v>960</v>
      </c>
      <c r="AG63" s="1010"/>
      <c r="AH63" s="1010"/>
      <c r="AI63" s="1010"/>
      <c r="AJ63" s="1081"/>
      <c r="AK63" s="1082"/>
      <c r="AL63" s="1014"/>
      <c r="AM63" s="1014"/>
      <c r="AN63" s="1014"/>
      <c r="AO63" s="1014"/>
      <c r="AP63" s="1010">
        <v>20570</v>
      </c>
      <c r="AQ63" s="1010"/>
      <c r="AR63" s="1010"/>
      <c r="AS63" s="1010"/>
      <c r="AT63" s="1010"/>
      <c r="AU63" s="1010">
        <v>11949</v>
      </c>
      <c r="AV63" s="1010"/>
      <c r="AW63" s="1010"/>
      <c r="AX63" s="1010"/>
      <c r="AY63" s="1010"/>
      <c r="AZ63" s="1076"/>
      <c r="BA63" s="1076"/>
      <c r="BB63" s="1076"/>
      <c r="BC63" s="1076"/>
      <c r="BD63" s="1076"/>
      <c r="BE63" s="1011"/>
      <c r="BF63" s="1011"/>
      <c r="BG63" s="1011"/>
      <c r="BH63" s="1011"/>
      <c r="BI63" s="1012"/>
      <c r="BJ63" s="1077" t="s">
        <v>131</v>
      </c>
      <c r="BK63" s="1002"/>
      <c r="BL63" s="1002"/>
      <c r="BM63" s="1002"/>
      <c r="BN63" s="1078"/>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x14ac:dyDescent="0.2">
      <c r="A65" s="252" t="s">
        <v>411</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x14ac:dyDescent="0.15">
      <c r="A66" s="1046" t="s">
        <v>412</v>
      </c>
      <c r="B66" s="1047"/>
      <c r="C66" s="1047"/>
      <c r="D66" s="1047"/>
      <c r="E66" s="1047"/>
      <c r="F66" s="1047"/>
      <c r="G66" s="1047"/>
      <c r="H66" s="1047"/>
      <c r="I66" s="1047"/>
      <c r="J66" s="1047"/>
      <c r="K66" s="1047"/>
      <c r="L66" s="1047"/>
      <c r="M66" s="1047"/>
      <c r="N66" s="1047"/>
      <c r="O66" s="1047"/>
      <c r="P66" s="1048"/>
      <c r="Q66" s="1052" t="s">
        <v>413</v>
      </c>
      <c r="R66" s="1053"/>
      <c r="S66" s="1053"/>
      <c r="T66" s="1053"/>
      <c r="U66" s="1054"/>
      <c r="V66" s="1052" t="s">
        <v>414</v>
      </c>
      <c r="W66" s="1053"/>
      <c r="X66" s="1053"/>
      <c r="Y66" s="1053"/>
      <c r="Z66" s="1054"/>
      <c r="AA66" s="1052" t="s">
        <v>415</v>
      </c>
      <c r="AB66" s="1053"/>
      <c r="AC66" s="1053"/>
      <c r="AD66" s="1053"/>
      <c r="AE66" s="1054"/>
      <c r="AF66" s="1058" t="s">
        <v>416</v>
      </c>
      <c r="AG66" s="1059"/>
      <c r="AH66" s="1059"/>
      <c r="AI66" s="1059"/>
      <c r="AJ66" s="1060"/>
      <c r="AK66" s="1052" t="s">
        <v>417</v>
      </c>
      <c r="AL66" s="1047"/>
      <c r="AM66" s="1047"/>
      <c r="AN66" s="1047"/>
      <c r="AO66" s="1048"/>
      <c r="AP66" s="1052" t="s">
        <v>400</v>
      </c>
      <c r="AQ66" s="1053"/>
      <c r="AR66" s="1053"/>
      <c r="AS66" s="1053"/>
      <c r="AT66" s="1054"/>
      <c r="AU66" s="1052" t="s">
        <v>418</v>
      </c>
      <c r="AV66" s="1053"/>
      <c r="AW66" s="1053"/>
      <c r="AX66" s="1053"/>
      <c r="AY66" s="1054"/>
      <c r="AZ66" s="1052" t="s">
        <v>380</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x14ac:dyDescent="0.2">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x14ac:dyDescent="0.15">
      <c r="A68" s="258">
        <v>1</v>
      </c>
      <c r="B68" s="1036" t="s">
        <v>586</v>
      </c>
      <c r="C68" s="1037"/>
      <c r="D68" s="1037"/>
      <c r="E68" s="1037"/>
      <c r="F68" s="1037"/>
      <c r="G68" s="1037"/>
      <c r="H68" s="1037"/>
      <c r="I68" s="1037"/>
      <c r="J68" s="1037"/>
      <c r="K68" s="1037"/>
      <c r="L68" s="1037"/>
      <c r="M68" s="1037"/>
      <c r="N68" s="1037"/>
      <c r="O68" s="1037"/>
      <c r="P68" s="1038"/>
      <c r="Q68" s="1039">
        <v>892</v>
      </c>
      <c r="R68" s="1033"/>
      <c r="S68" s="1033"/>
      <c r="T68" s="1033"/>
      <c r="U68" s="1033"/>
      <c r="V68" s="1033">
        <v>881</v>
      </c>
      <c r="W68" s="1033"/>
      <c r="X68" s="1033"/>
      <c r="Y68" s="1033"/>
      <c r="Z68" s="1033"/>
      <c r="AA68" s="1033">
        <v>11</v>
      </c>
      <c r="AB68" s="1033"/>
      <c r="AC68" s="1033"/>
      <c r="AD68" s="1033"/>
      <c r="AE68" s="1033"/>
      <c r="AF68" s="1033">
        <v>11</v>
      </c>
      <c r="AG68" s="1033"/>
      <c r="AH68" s="1033"/>
      <c r="AI68" s="1033"/>
      <c r="AJ68" s="1033"/>
      <c r="AK68" s="1033">
        <v>11</v>
      </c>
      <c r="AL68" s="1033"/>
      <c r="AM68" s="1033"/>
      <c r="AN68" s="1033"/>
      <c r="AO68" s="1033"/>
      <c r="AP68" s="1033" t="s">
        <v>593</v>
      </c>
      <c r="AQ68" s="1033"/>
      <c r="AR68" s="1033"/>
      <c r="AS68" s="1033"/>
      <c r="AT68" s="1033"/>
      <c r="AU68" s="1033" t="s">
        <v>582</v>
      </c>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x14ac:dyDescent="0.15">
      <c r="A69" s="261">
        <v>2</v>
      </c>
      <c r="B69" s="1025" t="s">
        <v>587</v>
      </c>
      <c r="C69" s="1026"/>
      <c r="D69" s="1026"/>
      <c r="E69" s="1026"/>
      <c r="F69" s="1026"/>
      <c r="G69" s="1026"/>
      <c r="H69" s="1026"/>
      <c r="I69" s="1026"/>
      <c r="J69" s="1026"/>
      <c r="K69" s="1026"/>
      <c r="L69" s="1026"/>
      <c r="M69" s="1026"/>
      <c r="N69" s="1026"/>
      <c r="O69" s="1026"/>
      <c r="P69" s="1027"/>
      <c r="Q69" s="1028">
        <v>12068</v>
      </c>
      <c r="R69" s="1022"/>
      <c r="S69" s="1022"/>
      <c r="T69" s="1022"/>
      <c r="U69" s="1022"/>
      <c r="V69" s="1022">
        <v>11720</v>
      </c>
      <c r="W69" s="1022"/>
      <c r="X69" s="1022"/>
      <c r="Y69" s="1022"/>
      <c r="Z69" s="1022"/>
      <c r="AA69" s="1022">
        <v>347</v>
      </c>
      <c r="AB69" s="1022"/>
      <c r="AC69" s="1022"/>
      <c r="AD69" s="1022"/>
      <c r="AE69" s="1022"/>
      <c r="AF69" s="1022">
        <v>347</v>
      </c>
      <c r="AG69" s="1022"/>
      <c r="AH69" s="1022"/>
      <c r="AI69" s="1022"/>
      <c r="AJ69" s="1022"/>
      <c r="AK69" s="1022" t="s">
        <v>593</v>
      </c>
      <c r="AL69" s="1022"/>
      <c r="AM69" s="1022"/>
      <c r="AN69" s="1022"/>
      <c r="AO69" s="1022"/>
      <c r="AP69" s="1022" t="s">
        <v>594</v>
      </c>
      <c r="AQ69" s="1022"/>
      <c r="AR69" s="1022"/>
      <c r="AS69" s="1022"/>
      <c r="AT69" s="1022"/>
      <c r="AU69" s="1022" t="s">
        <v>582</v>
      </c>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x14ac:dyDescent="0.15">
      <c r="A70" s="261">
        <v>3</v>
      </c>
      <c r="B70" s="1025" t="s">
        <v>588</v>
      </c>
      <c r="C70" s="1026"/>
      <c r="D70" s="1026"/>
      <c r="E70" s="1026"/>
      <c r="F70" s="1026"/>
      <c r="G70" s="1026"/>
      <c r="H70" s="1026"/>
      <c r="I70" s="1026"/>
      <c r="J70" s="1026"/>
      <c r="K70" s="1026"/>
      <c r="L70" s="1026"/>
      <c r="M70" s="1026"/>
      <c r="N70" s="1026"/>
      <c r="O70" s="1026"/>
      <c r="P70" s="1027"/>
      <c r="Q70" s="1028">
        <v>953</v>
      </c>
      <c r="R70" s="1022"/>
      <c r="S70" s="1022"/>
      <c r="T70" s="1022"/>
      <c r="U70" s="1022"/>
      <c r="V70" s="1022">
        <v>951</v>
      </c>
      <c r="W70" s="1022"/>
      <c r="X70" s="1022"/>
      <c r="Y70" s="1022"/>
      <c r="Z70" s="1022"/>
      <c r="AA70" s="1022">
        <v>2</v>
      </c>
      <c r="AB70" s="1022"/>
      <c r="AC70" s="1022"/>
      <c r="AD70" s="1022"/>
      <c r="AE70" s="1022"/>
      <c r="AF70" s="1022">
        <v>2</v>
      </c>
      <c r="AG70" s="1022"/>
      <c r="AH70" s="1022"/>
      <c r="AI70" s="1022"/>
      <c r="AJ70" s="1022"/>
      <c r="AK70" s="1022">
        <v>3</v>
      </c>
      <c r="AL70" s="1022"/>
      <c r="AM70" s="1022"/>
      <c r="AN70" s="1022"/>
      <c r="AO70" s="1022"/>
      <c r="AP70" s="1022" t="s">
        <v>593</v>
      </c>
      <c r="AQ70" s="1022"/>
      <c r="AR70" s="1022"/>
      <c r="AS70" s="1022"/>
      <c r="AT70" s="1022"/>
      <c r="AU70" s="1022" t="s">
        <v>582</v>
      </c>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x14ac:dyDescent="0.15">
      <c r="A71" s="261">
        <v>4</v>
      </c>
      <c r="B71" s="1025" t="s">
        <v>589</v>
      </c>
      <c r="C71" s="1026"/>
      <c r="D71" s="1026"/>
      <c r="E71" s="1026"/>
      <c r="F71" s="1026"/>
      <c r="G71" s="1026"/>
      <c r="H71" s="1026"/>
      <c r="I71" s="1026"/>
      <c r="J71" s="1026"/>
      <c r="K71" s="1026"/>
      <c r="L71" s="1026"/>
      <c r="M71" s="1026"/>
      <c r="N71" s="1026"/>
      <c r="O71" s="1026"/>
      <c r="P71" s="1027"/>
      <c r="Q71" s="1028">
        <v>2951</v>
      </c>
      <c r="R71" s="1022"/>
      <c r="S71" s="1022"/>
      <c r="T71" s="1022"/>
      <c r="U71" s="1022"/>
      <c r="V71" s="1022">
        <v>2836</v>
      </c>
      <c r="W71" s="1022"/>
      <c r="X71" s="1022"/>
      <c r="Y71" s="1022"/>
      <c r="Z71" s="1022"/>
      <c r="AA71" s="1022">
        <v>115</v>
      </c>
      <c r="AB71" s="1022"/>
      <c r="AC71" s="1022"/>
      <c r="AD71" s="1022"/>
      <c r="AE71" s="1022"/>
      <c r="AF71" s="1022">
        <v>20</v>
      </c>
      <c r="AG71" s="1022"/>
      <c r="AH71" s="1022"/>
      <c r="AI71" s="1022"/>
      <c r="AJ71" s="1022"/>
      <c r="AK71" s="1022">
        <v>35</v>
      </c>
      <c r="AL71" s="1022"/>
      <c r="AM71" s="1022"/>
      <c r="AN71" s="1022"/>
      <c r="AO71" s="1022"/>
      <c r="AP71" s="1022">
        <v>556</v>
      </c>
      <c r="AQ71" s="1022"/>
      <c r="AR71" s="1022"/>
      <c r="AS71" s="1022"/>
      <c r="AT71" s="1022"/>
      <c r="AU71" s="1022">
        <v>168</v>
      </c>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x14ac:dyDescent="0.15">
      <c r="A72" s="261">
        <v>5</v>
      </c>
      <c r="B72" s="1025" t="s">
        <v>590</v>
      </c>
      <c r="C72" s="1026"/>
      <c r="D72" s="1026"/>
      <c r="E72" s="1026"/>
      <c r="F72" s="1026"/>
      <c r="G72" s="1026"/>
      <c r="H72" s="1026"/>
      <c r="I72" s="1026"/>
      <c r="J72" s="1026"/>
      <c r="K72" s="1026"/>
      <c r="L72" s="1026"/>
      <c r="M72" s="1026"/>
      <c r="N72" s="1026"/>
      <c r="O72" s="1026"/>
      <c r="P72" s="1027"/>
      <c r="Q72" s="1028">
        <v>146</v>
      </c>
      <c r="R72" s="1022"/>
      <c r="S72" s="1022"/>
      <c r="T72" s="1022"/>
      <c r="U72" s="1022"/>
      <c r="V72" s="1022">
        <v>138</v>
      </c>
      <c r="W72" s="1022"/>
      <c r="X72" s="1022"/>
      <c r="Y72" s="1022"/>
      <c r="Z72" s="1022"/>
      <c r="AA72" s="1022">
        <v>7</v>
      </c>
      <c r="AB72" s="1022"/>
      <c r="AC72" s="1022"/>
      <c r="AD72" s="1022"/>
      <c r="AE72" s="1022"/>
      <c r="AF72" s="1022">
        <v>7</v>
      </c>
      <c r="AG72" s="1022"/>
      <c r="AH72" s="1022"/>
      <c r="AI72" s="1022"/>
      <c r="AJ72" s="1022"/>
      <c r="AK72" s="1022" t="s">
        <v>593</v>
      </c>
      <c r="AL72" s="1022"/>
      <c r="AM72" s="1022"/>
      <c r="AN72" s="1022"/>
      <c r="AO72" s="1022"/>
      <c r="AP72" s="1022" t="s">
        <v>593</v>
      </c>
      <c r="AQ72" s="1022"/>
      <c r="AR72" s="1022"/>
      <c r="AS72" s="1022"/>
      <c r="AT72" s="1022"/>
      <c r="AU72" s="1022" t="s">
        <v>582</v>
      </c>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x14ac:dyDescent="0.15">
      <c r="A73" s="261">
        <v>6</v>
      </c>
      <c r="B73" s="1025" t="s">
        <v>591</v>
      </c>
      <c r="C73" s="1026"/>
      <c r="D73" s="1026"/>
      <c r="E73" s="1026"/>
      <c r="F73" s="1026"/>
      <c r="G73" s="1026"/>
      <c r="H73" s="1026"/>
      <c r="I73" s="1026"/>
      <c r="J73" s="1026"/>
      <c r="K73" s="1026"/>
      <c r="L73" s="1026"/>
      <c r="M73" s="1026"/>
      <c r="N73" s="1026"/>
      <c r="O73" s="1026"/>
      <c r="P73" s="1027"/>
      <c r="Q73" s="1028">
        <v>269</v>
      </c>
      <c r="R73" s="1022"/>
      <c r="S73" s="1022"/>
      <c r="T73" s="1022"/>
      <c r="U73" s="1022"/>
      <c r="V73" s="1022">
        <v>158</v>
      </c>
      <c r="W73" s="1022"/>
      <c r="X73" s="1022"/>
      <c r="Y73" s="1022"/>
      <c r="Z73" s="1022"/>
      <c r="AA73" s="1022">
        <v>111</v>
      </c>
      <c r="AB73" s="1022"/>
      <c r="AC73" s="1022"/>
      <c r="AD73" s="1022"/>
      <c r="AE73" s="1022"/>
      <c r="AF73" s="1022">
        <v>111</v>
      </c>
      <c r="AG73" s="1022"/>
      <c r="AH73" s="1022"/>
      <c r="AI73" s="1022"/>
      <c r="AJ73" s="1022"/>
      <c r="AK73" s="1022">
        <v>37</v>
      </c>
      <c r="AL73" s="1022"/>
      <c r="AM73" s="1022"/>
      <c r="AN73" s="1022"/>
      <c r="AO73" s="1022"/>
      <c r="AP73" s="1022" t="s">
        <v>593</v>
      </c>
      <c r="AQ73" s="1022"/>
      <c r="AR73" s="1022"/>
      <c r="AS73" s="1022"/>
      <c r="AT73" s="1022"/>
      <c r="AU73" s="1022" t="s">
        <v>582</v>
      </c>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x14ac:dyDescent="0.15">
      <c r="A74" s="261">
        <v>7</v>
      </c>
      <c r="B74" s="1025" t="s">
        <v>592</v>
      </c>
      <c r="C74" s="1026"/>
      <c r="D74" s="1026"/>
      <c r="E74" s="1026"/>
      <c r="F74" s="1026"/>
      <c r="G74" s="1026"/>
      <c r="H74" s="1026"/>
      <c r="I74" s="1026"/>
      <c r="J74" s="1026"/>
      <c r="K74" s="1026"/>
      <c r="L74" s="1026"/>
      <c r="M74" s="1026"/>
      <c r="N74" s="1026"/>
      <c r="O74" s="1026"/>
      <c r="P74" s="1027"/>
      <c r="Q74" s="1028">
        <v>259116</v>
      </c>
      <c r="R74" s="1022"/>
      <c r="S74" s="1022"/>
      <c r="T74" s="1022"/>
      <c r="U74" s="1022"/>
      <c r="V74" s="1022">
        <v>249624</v>
      </c>
      <c r="W74" s="1022"/>
      <c r="X74" s="1022"/>
      <c r="Y74" s="1022"/>
      <c r="Z74" s="1022"/>
      <c r="AA74" s="1022">
        <v>9492</v>
      </c>
      <c r="AB74" s="1022"/>
      <c r="AC74" s="1022"/>
      <c r="AD74" s="1022"/>
      <c r="AE74" s="1022"/>
      <c r="AF74" s="1022">
        <v>9491</v>
      </c>
      <c r="AG74" s="1022"/>
      <c r="AH74" s="1022"/>
      <c r="AI74" s="1022"/>
      <c r="AJ74" s="1022"/>
      <c r="AK74" s="1022">
        <v>7985</v>
      </c>
      <c r="AL74" s="1022"/>
      <c r="AM74" s="1022"/>
      <c r="AN74" s="1022"/>
      <c r="AO74" s="1022"/>
      <c r="AP74" s="1022" t="s">
        <v>593</v>
      </c>
      <c r="AQ74" s="1022"/>
      <c r="AR74" s="1022"/>
      <c r="AS74" s="1022"/>
      <c r="AT74" s="1022"/>
      <c r="AU74" s="1022" t="s">
        <v>582</v>
      </c>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x14ac:dyDescent="0.15">
      <c r="A75" s="261">
        <v>8</v>
      </c>
      <c r="B75" s="1025"/>
      <c r="C75" s="1026"/>
      <c r="D75" s="1026"/>
      <c r="E75" s="1026"/>
      <c r="F75" s="1026"/>
      <c r="G75" s="1026"/>
      <c r="H75" s="1026"/>
      <c r="I75" s="1026"/>
      <c r="J75" s="1026"/>
      <c r="K75" s="1026"/>
      <c r="L75" s="1026"/>
      <c r="M75" s="1026"/>
      <c r="N75" s="1026"/>
      <c r="O75" s="1026"/>
      <c r="P75" s="1027"/>
      <c r="Q75" s="1029"/>
      <c r="R75" s="1030"/>
      <c r="S75" s="1030"/>
      <c r="T75" s="1030"/>
      <c r="U75" s="1031"/>
      <c r="V75" s="1032"/>
      <c r="W75" s="1030"/>
      <c r="X75" s="1030"/>
      <c r="Y75" s="1030"/>
      <c r="Z75" s="1031"/>
      <c r="AA75" s="1032"/>
      <c r="AB75" s="1030"/>
      <c r="AC75" s="1030"/>
      <c r="AD75" s="1030"/>
      <c r="AE75" s="1031"/>
      <c r="AF75" s="1032"/>
      <c r="AG75" s="1030"/>
      <c r="AH75" s="1030"/>
      <c r="AI75" s="1030"/>
      <c r="AJ75" s="1031"/>
      <c r="AK75" s="1032"/>
      <c r="AL75" s="1030"/>
      <c r="AM75" s="1030"/>
      <c r="AN75" s="1030"/>
      <c r="AO75" s="1031"/>
      <c r="AP75" s="1032"/>
      <c r="AQ75" s="1030"/>
      <c r="AR75" s="1030"/>
      <c r="AS75" s="1030"/>
      <c r="AT75" s="1031"/>
      <c r="AU75" s="1032"/>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x14ac:dyDescent="0.15">
      <c r="A76" s="261">
        <v>9</v>
      </c>
      <c r="B76" s="1025"/>
      <c r="C76" s="1026"/>
      <c r="D76" s="1026"/>
      <c r="E76" s="1026"/>
      <c r="F76" s="1026"/>
      <c r="G76" s="1026"/>
      <c r="H76" s="1026"/>
      <c r="I76" s="1026"/>
      <c r="J76" s="1026"/>
      <c r="K76" s="1026"/>
      <c r="L76" s="1026"/>
      <c r="M76" s="1026"/>
      <c r="N76" s="1026"/>
      <c r="O76" s="1026"/>
      <c r="P76" s="1027"/>
      <c r="Q76" s="1029"/>
      <c r="R76" s="1030"/>
      <c r="S76" s="1030"/>
      <c r="T76" s="1030"/>
      <c r="U76" s="1031"/>
      <c r="V76" s="1032"/>
      <c r="W76" s="1030"/>
      <c r="X76" s="1030"/>
      <c r="Y76" s="1030"/>
      <c r="Z76" s="1031"/>
      <c r="AA76" s="1032"/>
      <c r="AB76" s="1030"/>
      <c r="AC76" s="1030"/>
      <c r="AD76" s="1030"/>
      <c r="AE76" s="1031"/>
      <c r="AF76" s="1032"/>
      <c r="AG76" s="1030"/>
      <c r="AH76" s="1030"/>
      <c r="AI76" s="1030"/>
      <c r="AJ76" s="1031"/>
      <c r="AK76" s="1032"/>
      <c r="AL76" s="1030"/>
      <c r="AM76" s="1030"/>
      <c r="AN76" s="1030"/>
      <c r="AO76" s="1031"/>
      <c r="AP76" s="1032"/>
      <c r="AQ76" s="1030"/>
      <c r="AR76" s="1030"/>
      <c r="AS76" s="1030"/>
      <c r="AT76" s="1031"/>
      <c r="AU76" s="1032"/>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x14ac:dyDescent="0.15">
      <c r="A77" s="261">
        <v>10</v>
      </c>
      <c r="B77" s="1025"/>
      <c r="C77" s="1026"/>
      <c r="D77" s="1026"/>
      <c r="E77" s="1026"/>
      <c r="F77" s="1026"/>
      <c r="G77" s="1026"/>
      <c r="H77" s="1026"/>
      <c r="I77" s="1026"/>
      <c r="J77" s="1026"/>
      <c r="K77" s="1026"/>
      <c r="L77" s="1026"/>
      <c r="M77" s="1026"/>
      <c r="N77" s="1026"/>
      <c r="O77" s="1026"/>
      <c r="P77" s="1027"/>
      <c r="Q77" s="1029"/>
      <c r="R77" s="1030"/>
      <c r="S77" s="1030"/>
      <c r="T77" s="1030"/>
      <c r="U77" s="1031"/>
      <c r="V77" s="1032"/>
      <c r="W77" s="1030"/>
      <c r="X77" s="1030"/>
      <c r="Y77" s="1030"/>
      <c r="Z77" s="1031"/>
      <c r="AA77" s="1032"/>
      <c r="AB77" s="1030"/>
      <c r="AC77" s="1030"/>
      <c r="AD77" s="1030"/>
      <c r="AE77" s="1031"/>
      <c r="AF77" s="1032"/>
      <c r="AG77" s="1030"/>
      <c r="AH77" s="1030"/>
      <c r="AI77" s="1030"/>
      <c r="AJ77" s="1031"/>
      <c r="AK77" s="1032"/>
      <c r="AL77" s="1030"/>
      <c r="AM77" s="1030"/>
      <c r="AN77" s="1030"/>
      <c r="AO77" s="1031"/>
      <c r="AP77" s="1032"/>
      <c r="AQ77" s="1030"/>
      <c r="AR77" s="1030"/>
      <c r="AS77" s="1030"/>
      <c r="AT77" s="1031"/>
      <c r="AU77" s="1032"/>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x14ac:dyDescent="0.15">
      <c r="A78" s="261">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x14ac:dyDescent="0.15">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x14ac:dyDescent="0.15">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x14ac:dyDescent="0.15">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x14ac:dyDescent="0.15">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x14ac:dyDescent="0.15">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x14ac:dyDescent="0.15">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x14ac:dyDescent="0.15">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x14ac:dyDescent="0.15">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x14ac:dyDescent="0.15">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x14ac:dyDescent="0.2">
      <c r="A88" s="264" t="s">
        <v>392</v>
      </c>
      <c r="B88" s="995" t="s">
        <v>419</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v>9989</v>
      </c>
      <c r="AG88" s="1010"/>
      <c r="AH88" s="1010"/>
      <c r="AI88" s="1010"/>
      <c r="AJ88" s="1010"/>
      <c r="AK88" s="1014"/>
      <c r="AL88" s="1014"/>
      <c r="AM88" s="1014"/>
      <c r="AN88" s="1014"/>
      <c r="AO88" s="1014"/>
      <c r="AP88" s="1010">
        <v>556</v>
      </c>
      <c r="AQ88" s="1010"/>
      <c r="AR88" s="1010"/>
      <c r="AS88" s="1010"/>
      <c r="AT88" s="1010"/>
      <c r="AU88" s="1010">
        <v>168</v>
      </c>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392</v>
      </c>
      <c r="BR102" s="995" t="s">
        <v>420</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v>364</v>
      </c>
      <c r="CS102" s="1002"/>
      <c r="CT102" s="1002"/>
      <c r="CU102" s="1002"/>
      <c r="CV102" s="1003"/>
      <c r="CW102" s="1001" t="s">
        <v>610</v>
      </c>
      <c r="CX102" s="1002"/>
      <c r="CY102" s="1002"/>
      <c r="CZ102" s="1002"/>
      <c r="DA102" s="1003"/>
      <c r="DB102" s="1001">
        <v>257</v>
      </c>
      <c r="DC102" s="1002"/>
      <c r="DD102" s="1002"/>
      <c r="DE102" s="1002"/>
      <c r="DF102" s="1003"/>
      <c r="DG102" s="1001" t="s">
        <v>611</v>
      </c>
      <c r="DH102" s="1002"/>
      <c r="DI102" s="1002"/>
      <c r="DJ102" s="1002"/>
      <c r="DK102" s="1003"/>
      <c r="DL102" s="1001" t="s">
        <v>601</v>
      </c>
      <c r="DM102" s="1002"/>
      <c r="DN102" s="1002"/>
      <c r="DO102" s="1002"/>
      <c r="DP102" s="1003"/>
      <c r="DQ102" s="1001" t="s">
        <v>601</v>
      </c>
      <c r="DR102" s="1002"/>
      <c r="DS102" s="1002"/>
      <c r="DT102" s="1002"/>
      <c r="DU102" s="1003"/>
      <c r="DV102" s="984"/>
      <c r="DW102" s="985"/>
      <c r="DX102" s="985"/>
      <c r="DY102" s="985"/>
      <c r="DZ102" s="986"/>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421</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422</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423</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424</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89" t="s">
        <v>425</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426</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x14ac:dyDescent="0.15">
      <c r="A109" s="944" t="s">
        <v>427</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428</v>
      </c>
      <c r="AB109" s="945"/>
      <c r="AC109" s="945"/>
      <c r="AD109" s="945"/>
      <c r="AE109" s="946"/>
      <c r="AF109" s="947" t="s">
        <v>311</v>
      </c>
      <c r="AG109" s="945"/>
      <c r="AH109" s="945"/>
      <c r="AI109" s="945"/>
      <c r="AJ109" s="946"/>
      <c r="AK109" s="947" t="s">
        <v>310</v>
      </c>
      <c r="AL109" s="945"/>
      <c r="AM109" s="945"/>
      <c r="AN109" s="945"/>
      <c r="AO109" s="946"/>
      <c r="AP109" s="947" t="s">
        <v>429</v>
      </c>
      <c r="AQ109" s="945"/>
      <c r="AR109" s="945"/>
      <c r="AS109" s="945"/>
      <c r="AT109" s="976"/>
      <c r="AU109" s="944" t="s">
        <v>427</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428</v>
      </c>
      <c r="BR109" s="945"/>
      <c r="BS109" s="945"/>
      <c r="BT109" s="945"/>
      <c r="BU109" s="946"/>
      <c r="BV109" s="947" t="s">
        <v>311</v>
      </c>
      <c r="BW109" s="945"/>
      <c r="BX109" s="945"/>
      <c r="BY109" s="945"/>
      <c r="BZ109" s="946"/>
      <c r="CA109" s="947" t="s">
        <v>310</v>
      </c>
      <c r="CB109" s="945"/>
      <c r="CC109" s="945"/>
      <c r="CD109" s="945"/>
      <c r="CE109" s="946"/>
      <c r="CF109" s="983" t="s">
        <v>429</v>
      </c>
      <c r="CG109" s="983"/>
      <c r="CH109" s="983"/>
      <c r="CI109" s="983"/>
      <c r="CJ109" s="983"/>
      <c r="CK109" s="947" t="s">
        <v>430</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428</v>
      </c>
      <c r="DH109" s="945"/>
      <c r="DI109" s="945"/>
      <c r="DJ109" s="945"/>
      <c r="DK109" s="946"/>
      <c r="DL109" s="947" t="s">
        <v>311</v>
      </c>
      <c r="DM109" s="945"/>
      <c r="DN109" s="945"/>
      <c r="DO109" s="945"/>
      <c r="DP109" s="946"/>
      <c r="DQ109" s="947" t="s">
        <v>310</v>
      </c>
      <c r="DR109" s="945"/>
      <c r="DS109" s="945"/>
      <c r="DT109" s="945"/>
      <c r="DU109" s="946"/>
      <c r="DV109" s="947" t="s">
        <v>429</v>
      </c>
      <c r="DW109" s="945"/>
      <c r="DX109" s="945"/>
      <c r="DY109" s="945"/>
      <c r="DZ109" s="976"/>
    </row>
    <row r="110" spans="1:131" s="246" customFormat="1" ht="26.25" customHeight="1" x14ac:dyDescent="0.15">
      <c r="A110" s="847" t="s">
        <v>431</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2207528</v>
      </c>
      <c r="AB110" s="938"/>
      <c r="AC110" s="938"/>
      <c r="AD110" s="938"/>
      <c r="AE110" s="939"/>
      <c r="AF110" s="940">
        <v>2105425</v>
      </c>
      <c r="AG110" s="938"/>
      <c r="AH110" s="938"/>
      <c r="AI110" s="938"/>
      <c r="AJ110" s="939"/>
      <c r="AK110" s="940">
        <v>2068427</v>
      </c>
      <c r="AL110" s="938"/>
      <c r="AM110" s="938"/>
      <c r="AN110" s="938"/>
      <c r="AO110" s="939"/>
      <c r="AP110" s="941">
        <v>19.7</v>
      </c>
      <c r="AQ110" s="942"/>
      <c r="AR110" s="942"/>
      <c r="AS110" s="942"/>
      <c r="AT110" s="943"/>
      <c r="AU110" s="977" t="s">
        <v>73</v>
      </c>
      <c r="AV110" s="978"/>
      <c r="AW110" s="978"/>
      <c r="AX110" s="978"/>
      <c r="AY110" s="978"/>
      <c r="AZ110" s="903" t="s">
        <v>432</v>
      </c>
      <c r="BA110" s="848"/>
      <c r="BB110" s="848"/>
      <c r="BC110" s="848"/>
      <c r="BD110" s="848"/>
      <c r="BE110" s="848"/>
      <c r="BF110" s="848"/>
      <c r="BG110" s="848"/>
      <c r="BH110" s="848"/>
      <c r="BI110" s="848"/>
      <c r="BJ110" s="848"/>
      <c r="BK110" s="848"/>
      <c r="BL110" s="848"/>
      <c r="BM110" s="848"/>
      <c r="BN110" s="848"/>
      <c r="BO110" s="848"/>
      <c r="BP110" s="849"/>
      <c r="BQ110" s="904">
        <v>26176286</v>
      </c>
      <c r="BR110" s="885"/>
      <c r="BS110" s="885"/>
      <c r="BT110" s="885"/>
      <c r="BU110" s="885"/>
      <c r="BV110" s="885">
        <v>25534395</v>
      </c>
      <c r="BW110" s="885"/>
      <c r="BX110" s="885"/>
      <c r="BY110" s="885"/>
      <c r="BZ110" s="885"/>
      <c r="CA110" s="885">
        <v>24697181</v>
      </c>
      <c r="CB110" s="885"/>
      <c r="CC110" s="885"/>
      <c r="CD110" s="885"/>
      <c r="CE110" s="885"/>
      <c r="CF110" s="909">
        <v>235</v>
      </c>
      <c r="CG110" s="910"/>
      <c r="CH110" s="910"/>
      <c r="CI110" s="910"/>
      <c r="CJ110" s="910"/>
      <c r="CK110" s="973" t="s">
        <v>433</v>
      </c>
      <c r="CL110" s="859"/>
      <c r="CM110" s="934" t="s">
        <v>434</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435</v>
      </c>
      <c r="DH110" s="885"/>
      <c r="DI110" s="885"/>
      <c r="DJ110" s="885"/>
      <c r="DK110" s="885"/>
      <c r="DL110" s="885" t="s">
        <v>435</v>
      </c>
      <c r="DM110" s="885"/>
      <c r="DN110" s="885"/>
      <c r="DO110" s="885"/>
      <c r="DP110" s="885"/>
      <c r="DQ110" s="885" t="s">
        <v>435</v>
      </c>
      <c r="DR110" s="885"/>
      <c r="DS110" s="885"/>
      <c r="DT110" s="885"/>
      <c r="DU110" s="885"/>
      <c r="DV110" s="886" t="s">
        <v>131</v>
      </c>
      <c r="DW110" s="886"/>
      <c r="DX110" s="886"/>
      <c r="DY110" s="886"/>
      <c r="DZ110" s="887"/>
    </row>
    <row r="111" spans="1:131" s="246" customFormat="1" ht="26.25" customHeight="1" x14ac:dyDescent="0.15">
      <c r="A111" s="814" t="s">
        <v>436</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131</v>
      </c>
      <c r="AB111" s="966"/>
      <c r="AC111" s="966"/>
      <c r="AD111" s="966"/>
      <c r="AE111" s="967"/>
      <c r="AF111" s="968" t="s">
        <v>435</v>
      </c>
      <c r="AG111" s="966"/>
      <c r="AH111" s="966"/>
      <c r="AI111" s="966"/>
      <c r="AJ111" s="967"/>
      <c r="AK111" s="968" t="s">
        <v>435</v>
      </c>
      <c r="AL111" s="966"/>
      <c r="AM111" s="966"/>
      <c r="AN111" s="966"/>
      <c r="AO111" s="967"/>
      <c r="AP111" s="969" t="s">
        <v>437</v>
      </c>
      <c r="AQ111" s="970"/>
      <c r="AR111" s="970"/>
      <c r="AS111" s="970"/>
      <c r="AT111" s="971"/>
      <c r="AU111" s="979"/>
      <c r="AV111" s="980"/>
      <c r="AW111" s="980"/>
      <c r="AX111" s="980"/>
      <c r="AY111" s="980"/>
      <c r="AZ111" s="855" t="s">
        <v>438</v>
      </c>
      <c r="BA111" s="790"/>
      <c r="BB111" s="790"/>
      <c r="BC111" s="790"/>
      <c r="BD111" s="790"/>
      <c r="BE111" s="790"/>
      <c r="BF111" s="790"/>
      <c r="BG111" s="790"/>
      <c r="BH111" s="790"/>
      <c r="BI111" s="790"/>
      <c r="BJ111" s="790"/>
      <c r="BK111" s="790"/>
      <c r="BL111" s="790"/>
      <c r="BM111" s="790"/>
      <c r="BN111" s="790"/>
      <c r="BO111" s="790"/>
      <c r="BP111" s="791"/>
      <c r="BQ111" s="856">
        <v>8402</v>
      </c>
      <c r="BR111" s="857"/>
      <c r="BS111" s="857"/>
      <c r="BT111" s="857"/>
      <c r="BU111" s="857"/>
      <c r="BV111" s="857">
        <v>6302</v>
      </c>
      <c r="BW111" s="857"/>
      <c r="BX111" s="857"/>
      <c r="BY111" s="857"/>
      <c r="BZ111" s="857"/>
      <c r="CA111" s="857">
        <v>4201</v>
      </c>
      <c r="CB111" s="857"/>
      <c r="CC111" s="857"/>
      <c r="CD111" s="857"/>
      <c r="CE111" s="857"/>
      <c r="CF111" s="918">
        <v>0</v>
      </c>
      <c r="CG111" s="919"/>
      <c r="CH111" s="919"/>
      <c r="CI111" s="919"/>
      <c r="CJ111" s="919"/>
      <c r="CK111" s="974"/>
      <c r="CL111" s="861"/>
      <c r="CM111" s="864" t="s">
        <v>439</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435</v>
      </c>
      <c r="DH111" s="857"/>
      <c r="DI111" s="857"/>
      <c r="DJ111" s="857"/>
      <c r="DK111" s="857"/>
      <c r="DL111" s="857" t="s">
        <v>131</v>
      </c>
      <c r="DM111" s="857"/>
      <c r="DN111" s="857"/>
      <c r="DO111" s="857"/>
      <c r="DP111" s="857"/>
      <c r="DQ111" s="857" t="s">
        <v>435</v>
      </c>
      <c r="DR111" s="857"/>
      <c r="DS111" s="857"/>
      <c r="DT111" s="857"/>
      <c r="DU111" s="857"/>
      <c r="DV111" s="834" t="s">
        <v>435</v>
      </c>
      <c r="DW111" s="834"/>
      <c r="DX111" s="834"/>
      <c r="DY111" s="834"/>
      <c r="DZ111" s="835"/>
    </row>
    <row r="112" spans="1:131" s="246" customFormat="1" ht="26.25" customHeight="1" x14ac:dyDescent="0.15">
      <c r="A112" s="959" t="s">
        <v>440</v>
      </c>
      <c r="B112" s="960"/>
      <c r="C112" s="790" t="s">
        <v>441</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435</v>
      </c>
      <c r="AB112" s="820"/>
      <c r="AC112" s="820"/>
      <c r="AD112" s="820"/>
      <c r="AE112" s="821"/>
      <c r="AF112" s="822" t="s">
        <v>437</v>
      </c>
      <c r="AG112" s="820"/>
      <c r="AH112" s="820"/>
      <c r="AI112" s="820"/>
      <c r="AJ112" s="821"/>
      <c r="AK112" s="822" t="s">
        <v>131</v>
      </c>
      <c r="AL112" s="820"/>
      <c r="AM112" s="820"/>
      <c r="AN112" s="820"/>
      <c r="AO112" s="821"/>
      <c r="AP112" s="867" t="s">
        <v>437</v>
      </c>
      <c r="AQ112" s="868"/>
      <c r="AR112" s="868"/>
      <c r="AS112" s="868"/>
      <c r="AT112" s="869"/>
      <c r="AU112" s="979"/>
      <c r="AV112" s="980"/>
      <c r="AW112" s="980"/>
      <c r="AX112" s="980"/>
      <c r="AY112" s="980"/>
      <c r="AZ112" s="855" t="s">
        <v>442</v>
      </c>
      <c r="BA112" s="790"/>
      <c r="BB112" s="790"/>
      <c r="BC112" s="790"/>
      <c r="BD112" s="790"/>
      <c r="BE112" s="790"/>
      <c r="BF112" s="790"/>
      <c r="BG112" s="790"/>
      <c r="BH112" s="790"/>
      <c r="BI112" s="790"/>
      <c r="BJ112" s="790"/>
      <c r="BK112" s="790"/>
      <c r="BL112" s="790"/>
      <c r="BM112" s="790"/>
      <c r="BN112" s="790"/>
      <c r="BO112" s="790"/>
      <c r="BP112" s="791"/>
      <c r="BQ112" s="856">
        <v>12638740</v>
      </c>
      <c r="BR112" s="857"/>
      <c r="BS112" s="857"/>
      <c r="BT112" s="857"/>
      <c r="BU112" s="857"/>
      <c r="BV112" s="857">
        <v>12135327</v>
      </c>
      <c r="BW112" s="857"/>
      <c r="BX112" s="857"/>
      <c r="BY112" s="857"/>
      <c r="BZ112" s="857"/>
      <c r="CA112" s="857">
        <v>11948988</v>
      </c>
      <c r="CB112" s="857"/>
      <c r="CC112" s="857"/>
      <c r="CD112" s="857"/>
      <c r="CE112" s="857"/>
      <c r="CF112" s="918">
        <v>113.7</v>
      </c>
      <c r="CG112" s="919"/>
      <c r="CH112" s="919"/>
      <c r="CI112" s="919"/>
      <c r="CJ112" s="919"/>
      <c r="CK112" s="974"/>
      <c r="CL112" s="861"/>
      <c r="CM112" s="864" t="s">
        <v>443</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435</v>
      </c>
      <c r="DH112" s="857"/>
      <c r="DI112" s="857"/>
      <c r="DJ112" s="857"/>
      <c r="DK112" s="857"/>
      <c r="DL112" s="857" t="s">
        <v>131</v>
      </c>
      <c r="DM112" s="857"/>
      <c r="DN112" s="857"/>
      <c r="DO112" s="857"/>
      <c r="DP112" s="857"/>
      <c r="DQ112" s="857" t="s">
        <v>437</v>
      </c>
      <c r="DR112" s="857"/>
      <c r="DS112" s="857"/>
      <c r="DT112" s="857"/>
      <c r="DU112" s="857"/>
      <c r="DV112" s="834" t="s">
        <v>435</v>
      </c>
      <c r="DW112" s="834"/>
      <c r="DX112" s="834"/>
      <c r="DY112" s="834"/>
      <c r="DZ112" s="835"/>
    </row>
    <row r="113" spans="1:130" s="246" customFormat="1" ht="26.25" customHeight="1" x14ac:dyDescent="0.15">
      <c r="A113" s="961"/>
      <c r="B113" s="962"/>
      <c r="C113" s="790" t="s">
        <v>444</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1154052</v>
      </c>
      <c r="AB113" s="966"/>
      <c r="AC113" s="966"/>
      <c r="AD113" s="966"/>
      <c r="AE113" s="967"/>
      <c r="AF113" s="968">
        <v>1238842</v>
      </c>
      <c r="AG113" s="966"/>
      <c r="AH113" s="966"/>
      <c r="AI113" s="966"/>
      <c r="AJ113" s="967"/>
      <c r="AK113" s="968">
        <v>1065727</v>
      </c>
      <c r="AL113" s="966"/>
      <c r="AM113" s="966"/>
      <c r="AN113" s="966"/>
      <c r="AO113" s="967"/>
      <c r="AP113" s="969">
        <v>10.1</v>
      </c>
      <c r="AQ113" s="970"/>
      <c r="AR113" s="970"/>
      <c r="AS113" s="970"/>
      <c r="AT113" s="971"/>
      <c r="AU113" s="979"/>
      <c r="AV113" s="980"/>
      <c r="AW113" s="980"/>
      <c r="AX113" s="980"/>
      <c r="AY113" s="980"/>
      <c r="AZ113" s="855" t="s">
        <v>445</v>
      </c>
      <c r="BA113" s="790"/>
      <c r="BB113" s="790"/>
      <c r="BC113" s="790"/>
      <c r="BD113" s="790"/>
      <c r="BE113" s="790"/>
      <c r="BF113" s="790"/>
      <c r="BG113" s="790"/>
      <c r="BH113" s="790"/>
      <c r="BI113" s="790"/>
      <c r="BJ113" s="790"/>
      <c r="BK113" s="790"/>
      <c r="BL113" s="790"/>
      <c r="BM113" s="790"/>
      <c r="BN113" s="790"/>
      <c r="BO113" s="790"/>
      <c r="BP113" s="791"/>
      <c r="BQ113" s="856">
        <v>132539</v>
      </c>
      <c r="BR113" s="857"/>
      <c r="BS113" s="857"/>
      <c r="BT113" s="857"/>
      <c r="BU113" s="857"/>
      <c r="BV113" s="857">
        <v>130513</v>
      </c>
      <c r="BW113" s="857"/>
      <c r="BX113" s="857"/>
      <c r="BY113" s="857"/>
      <c r="BZ113" s="857"/>
      <c r="CA113" s="857">
        <v>126304</v>
      </c>
      <c r="CB113" s="857"/>
      <c r="CC113" s="857"/>
      <c r="CD113" s="857"/>
      <c r="CE113" s="857"/>
      <c r="CF113" s="918">
        <v>1.2</v>
      </c>
      <c r="CG113" s="919"/>
      <c r="CH113" s="919"/>
      <c r="CI113" s="919"/>
      <c r="CJ113" s="919"/>
      <c r="CK113" s="974"/>
      <c r="CL113" s="861"/>
      <c r="CM113" s="864" t="s">
        <v>446</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131</v>
      </c>
      <c r="DH113" s="820"/>
      <c r="DI113" s="820"/>
      <c r="DJ113" s="820"/>
      <c r="DK113" s="821"/>
      <c r="DL113" s="822" t="s">
        <v>131</v>
      </c>
      <c r="DM113" s="820"/>
      <c r="DN113" s="820"/>
      <c r="DO113" s="820"/>
      <c r="DP113" s="821"/>
      <c r="DQ113" s="822" t="s">
        <v>131</v>
      </c>
      <c r="DR113" s="820"/>
      <c r="DS113" s="820"/>
      <c r="DT113" s="820"/>
      <c r="DU113" s="821"/>
      <c r="DV113" s="867" t="s">
        <v>437</v>
      </c>
      <c r="DW113" s="868"/>
      <c r="DX113" s="868"/>
      <c r="DY113" s="868"/>
      <c r="DZ113" s="869"/>
    </row>
    <row r="114" spans="1:130" s="246" customFormat="1" ht="26.25" customHeight="1" x14ac:dyDescent="0.15">
      <c r="A114" s="961"/>
      <c r="B114" s="962"/>
      <c r="C114" s="790" t="s">
        <v>447</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113774</v>
      </c>
      <c r="AB114" s="820"/>
      <c r="AC114" s="820"/>
      <c r="AD114" s="820"/>
      <c r="AE114" s="821"/>
      <c r="AF114" s="822">
        <v>66774</v>
      </c>
      <c r="AG114" s="820"/>
      <c r="AH114" s="820"/>
      <c r="AI114" s="820"/>
      <c r="AJ114" s="821"/>
      <c r="AK114" s="822">
        <v>14846</v>
      </c>
      <c r="AL114" s="820"/>
      <c r="AM114" s="820"/>
      <c r="AN114" s="820"/>
      <c r="AO114" s="821"/>
      <c r="AP114" s="867">
        <v>0.1</v>
      </c>
      <c r="AQ114" s="868"/>
      <c r="AR114" s="868"/>
      <c r="AS114" s="868"/>
      <c r="AT114" s="869"/>
      <c r="AU114" s="979"/>
      <c r="AV114" s="980"/>
      <c r="AW114" s="980"/>
      <c r="AX114" s="980"/>
      <c r="AY114" s="980"/>
      <c r="AZ114" s="855" t="s">
        <v>448</v>
      </c>
      <c r="BA114" s="790"/>
      <c r="BB114" s="790"/>
      <c r="BC114" s="790"/>
      <c r="BD114" s="790"/>
      <c r="BE114" s="790"/>
      <c r="BF114" s="790"/>
      <c r="BG114" s="790"/>
      <c r="BH114" s="790"/>
      <c r="BI114" s="790"/>
      <c r="BJ114" s="790"/>
      <c r="BK114" s="790"/>
      <c r="BL114" s="790"/>
      <c r="BM114" s="790"/>
      <c r="BN114" s="790"/>
      <c r="BO114" s="790"/>
      <c r="BP114" s="791"/>
      <c r="BQ114" s="856">
        <v>1305640</v>
      </c>
      <c r="BR114" s="857"/>
      <c r="BS114" s="857"/>
      <c r="BT114" s="857"/>
      <c r="BU114" s="857"/>
      <c r="BV114" s="857">
        <v>1269464</v>
      </c>
      <c r="BW114" s="857"/>
      <c r="BX114" s="857"/>
      <c r="BY114" s="857"/>
      <c r="BZ114" s="857"/>
      <c r="CA114" s="857">
        <v>1158471</v>
      </c>
      <c r="CB114" s="857"/>
      <c r="CC114" s="857"/>
      <c r="CD114" s="857"/>
      <c r="CE114" s="857"/>
      <c r="CF114" s="918">
        <v>11</v>
      </c>
      <c r="CG114" s="919"/>
      <c r="CH114" s="919"/>
      <c r="CI114" s="919"/>
      <c r="CJ114" s="919"/>
      <c r="CK114" s="974"/>
      <c r="CL114" s="861"/>
      <c r="CM114" s="864" t="s">
        <v>449</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437</v>
      </c>
      <c r="DH114" s="820"/>
      <c r="DI114" s="820"/>
      <c r="DJ114" s="820"/>
      <c r="DK114" s="821"/>
      <c r="DL114" s="822" t="s">
        <v>131</v>
      </c>
      <c r="DM114" s="820"/>
      <c r="DN114" s="820"/>
      <c r="DO114" s="820"/>
      <c r="DP114" s="821"/>
      <c r="DQ114" s="822" t="s">
        <v>131</v>
      </c>
      <c r="DR114" s="820"/>
      <c r="DS114" s="820"/>
      <c r="DT114" s="820"/>
      <c r="DU114" s="821"/>
      <c r="DV114" s="867" t="s">
        <v>437</v>
      </c>
      <c r="DW114" s="868"/>
      <c r="DX114" s="868"/>
      <c r="DY114" s="868"/>
      <c r="DZ114" s="869"/>
    </row>
    <row r="115" spans="1:130" s="246" customFormat="1" ht="26.25" customHeight="1" x14ac:dyDescent="0.15">
      <c r="A115" s="961"/>
      <c r="B115" s="962"/>
      <c r="C115" s="790" t="s">
        <v>450</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v>2101</v>
      </c>
      <c r="AB115" s="966"/>
      <c r="AC115" s="966"/>
      <c r="AD115" s="966"/>
      <c r="AE115" s="967"/>
      <c r="AF115" s="968">
        <v>2101</v>
      </c>
      <c r="AG115" s="966"/>
      <c r="AH115" s="966"/>
      <c r="AI115" s="966"/>
      <c r="AJ115" s="967"/>
      <c r="AK115" s="968">
        <v>2101</v>
      </c>
      <c r="AL115" s="966"/>
      <c r="AM115" s="966"/>
      <c r="AN115" s="966"/>
      <c r="AO115" s="967"/>
      <c r="AP115" s="969">
        <v>0</v>
      </c>
      <c r="AQ115" s="970"/>
      <c r="AR115" s="970"/>
      <c r="AS115" s="970"/>
      <c r="AT115" s="971"/>
      <c r="AU115" s="979"/>
      <c r="AV115" s="980"/>
      <c r="AW115" s="980"/>
      <c r="AX115" s="980"/>
      <c r="AY115" s="980"/>
      <c r="AZ115" s="855" t="s">
        <v>451</v>
      </c>
      <c r="BA115" s="790"/>
      <c r="BB115" s="790"/>
      <c r="BC115" s="790"/>
      <c r="BD115" s="790"/>
      <c r="BE115" s="790"/>
      <c r="BF115" s="790"/>
      <c r="BG115" s="790"/>
      <c r="BH115" s="790"/>
      <c r="BI115" s="790"/>
      <c r="BJ115" s="790"/>
      <c r="BK115" s="790"/>
      <c r="BL115" s="790"/>
      <c r="BM115" s="790"/>
      <c r="BN115" s="790"/>
      <c r="BO115" s="790"/>
      <c r="BP115" s="791"/>
      <c r="BQ115" s="856">
        <v>2920</v>
      </c>
      <c r="BR115" s="857"/>
      <c r="BS115" s="857"/>
      <c r="BT115" s="857"/>
      <c r="BU115" s="857"/>
      <c r="BV115" s="857">
        <v>6067</v>
      </c>
      <c r="BW115" s="857"/>
      <c r="BX115" s="857"/>
      <c r="BY115" s="857"/>
      <c r="BZ115" s="857"/>
      <c r="CA115" s="857">
        <v>5219</v>
      </c>
      <c r="CB115" s="857"/>
      <c r="CC115" s="857"/>
      <c r="CD115" s="857"/>
      <c r="CE115" s="857"/>
      <c r="CF115" s="918">
        <v>0</v>
      </c>
      <c r="CG115" s="919"/>
      <c r="CH115" s="919"/>
      <c r="CI115" s="919"/>
      <c r="CJ115" s="919"/>
      <c r="CK115" s="974"/>
      <c r="CL115" s="861"/>
      <c r="CM115" s="855" t="s">
        <v>452</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131</v>
      </c>
      <c r="DH115" s="820"/>
      <c r="DI115" s="820"/>
      <c r="DJ115" s="820"/>
      <c r="DK115" s="821"/>
      <c r="DL115" s="822" t="s">
        <v>437</v>
      </c>
      <c r="DM115" s="820"/>
      <c r="DN115" s="820"/>
      <c r="DO115" s="820"/>
      <c r="DP115" s="821"/>
      <c r="DQ115" s="822" t="s">
        <v>435</v>
      </c>
      <c r="DR115" s="820"/>
      <c r="DS115" s="820"/>
      <c r="DT115" s="820"/>
      <c r="DU115" s="821"/>
      <c r="DV115" s="867" t="s">
        <v>437</v>
      </c>
      <c r="DW115" s="868"/>
      <c r="DX115" s="868"/>
      <c r="DY115" s="868"/>
      <c r="DZ115" s="869"/>
    </row>
    <row r="116" spans="1:130" s="246" customFormat="1" ht="26.25" customHeight="1" x14ac:dyDescent="0.15">
      <c r="A116" s="963"/>
      <c r="B116" s="964"/>
      <c r="C116" s="923" t="s">
        <v>453</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t="s">
        <v>435</v>
      </c>
      <c r="AB116" s="820"/>
      <c r="AC116" s="820"/>
      <c r="AD116" s="820"/>
      <c r="AE116" s="821"/>
      <c r="AF116" s="822" t="s">
        <v>131</v>
      </c>
      <c r="AG116" s="820"/>
      <c r="AH116" s="820"/>
      <c r="AI116" s="820"/>
      <c r="AJ116" s="821"/>
      <c r="AK116" s="822" t="s">
        <v>131</v>
      </c>
      <c r="AL116" s="820"/>
      <c r="AM116" s="820"/>
      <c r="AN116" s="820"/>
      <c r="AO116" s="821"/>
      <c r="AP116" s="867" t="s">
        <v>435</v>
      </c>
      <c r="AQ116" s="868"/>
      <c r="AR116" s="868"/>
      <c r="AS116" s="868"/>
      <c r="AT116" s="869"/>
      <c r="AU116" s="979"/>
      <c r="AV116" s="980"/>
      <c r="AW116" s="980"/>
      <c r="AX116" s="980"/>
      <c r="AY116" s="980"/>
      <c r="AZ116" s="906" t="s">
        <v>454</v>
      </c>
      <c r="BA116" s="907"/>
      <c r="BB116" s="907"/>
      <c r="BC116" s="907"/>
      <c r="BD116" s="907"/>
      <c r="BE116" s="907"/>
      <c r="BF116" s="907"/>
      <c r="BG116" s="907"/>
      <c r="BH116" s="907"/>
      <c r="BI116" s="907"/>
      <c r="BJ116" s="907"/>
      <c r="BK116" s="907"/>
      <c r="BL116" s="907"/>
      <c r="BM116" s="907"/>
      <c r="BN116" s="907"/>
      <c r="BO116" s="907"/>
      <c r="BP116" s="908"/>
      <c r="BQ116" s="856" t="s">
        <v>435</v>
      </c>
      <c r="BR116" s="857"/>
      <c r="BS116" s="857"/>
      <c r="BT116" s="857"/>
      <c r="BU116" s="857"/>
      <c r="BV116" s="857" t="s">
        <v>131</v>
      </c>
      <c r="BW116" s="857"/>
      <c r="BX116" s="857"/>
      <c r="BY116" s="857"/>
      <c r="BZ116" s="857"/>
      <c r="CA116" s="857" t="s">
        <v>131</v>
      </c>
      <c r="CB116" s="857"/>
      <c r="CC116" s="857"/>
      <c r="CD116" s="857"/>
      <c r="CE116" s="857"/>
      <c r="CF116" s="918" t="s">
        <v>437</v>
      </c>
      <c r="CG116" s="919"/>
      <c r="CH116" s="919"/>
      <c r="CI116" s="919"/>
      <c r="CJ116" s="919"/>
      <c r="CK116" s="974"/>
      <c r="CL116" s="861"/>
      <c r="CM116" s="864" t="s">
        <v>455</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v>8402</v>
      </c>
      <c r="DH116" s="820"/>
      <c r="DI116" s="820"/>
      <c r="DJ116" s="820"/>
      <c r="DK116" s="821"/>
      <c r="DL116" s="822">
        <v>6302</v>
      </c>
      <c r="DM116" s="820"/>
      <c r="DN116" s="820"/>
      <c r="DO116" s="820"/>
      <c r="DP116" s="821"/>
      <c r="DQ116" s="822">
        <v>4201</v>
      </c>
      <c r="DR116" s="820"/>
      <c r="DS116" s="820"/>
      <c r="DT116" s="820"/>
      <c r="DU116" s="821"/>
      <c r="DV116" s="867">
        <v>0</v>
      </c>
      <c r="DW116" s="868"/>
      <c r="DX116" s="868"/>
      <c r="DY116" s="868"/>
      <c r="DZ116" s="869"/>
    </row>
    <row r="117" spans="1:130" s="246" customFormat="1" ht="26.25" customHeight="1" x14ac:dyDescent="0.15">
      <c r="A117" s="944" t="s">
        <v>192</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456</v>
      </c>
      <c r="Z117" s="946"/>
      <c r="AA117" s="951">
        <v>3477455</v>
      </c>
      <c r="AB117" s="952"/>
      <c r="AC117" s="952"/>
      <c r="AD117" s="952"/>
      <c r="AE117" s="953"/>
      <c r="AF117" s="954">
        <v>3413142</v>
      </c>
      <c r="AG117" s="952"/>
      <c r="AH117" s="952"/>
      <c r="AI117" s="952"/>
      <c r="AJ117" s="953"/>
      <c r="AK117" s="954">
        <v>3151101</v>
      </c>
      <c r="AL117" s="952"/>
      <c r="AM117" s="952"/>
      <c r="AN117" s="952"/>
      <c r="AO117" s="953"/>
      <c r="AP117" s="955"/>
      <c r="AQ117" s="956"/>
      <c r="AR117" s="956"/>
      <c r="AS117" s="956"/>
      <c r="AT117" s="957"/>
      <c r="AU117" s="979"/>
      <c r="AV117" s="980"/>
      <c r="AW117" s="980"/>
      <c r="AX117" s="980"/>
      <c r="AY117" s="980"/>
      <c r="AZ117" s="906" t="s">
        <v>457</v>
      </c>
      <c r="BA117" s="907"/>
      <c r="BB117" s="907"/>
      <c r="BC117" s="907"/>
      <c r="BD117" s="907"/>
      <c r="BE117" s="907"/>
      <c r="BF117" s="907"/>
      <c r="BG117" s="907"/>
      <c r="BH117" s="907"/>
      <c r="BI117" s="907"/>
      <c r="BJ117" s="907"/>
      <c r="BK117" s="907"/>
      <c r="BL117" s="907"/>
      <c r="BM117" s="907"/>
      <c r="BN117" s="907"/>
      <c r="BO117" s="907"/>
      <c r="BP117" s="908"/>
      <c r="BQ117" s="856" t="s">
        <v>131</v>
      </c>
      <c r="BR117" s="857"/>
      <c r="BS117" s="857"/>
      <c r="BT117" s="857"/>
      <c r="BU117" s="857"/>
      <c r="BV117" s="857" t="s">
        <v>458</v>
      </c>
      <c r="BW117" s="857"/>
      <c r="BX117" s="857"/>
      <c r="BY117" s="857"/>
      <c r="BZ117" s="857"/>
      <c r="CA117" s="857" t="s">
        <v>131</v>
      </c>
      <c r="CB117" s="857"/>
      <c r="CC117" s="857"/>
      <c r="CD117" s="857"/>
      <c r="CE117" s="857"/>
      <c r="CF117" s="918" t="s">
        <v>459</v>
      </c>
      <c r="CG117" s="919"/>
      <c r="CH117" s="919"/>
      <c r="CI117" s="919"/>
      <c r="CJ117" s="919"/>
      <c r="CK117" s="974"/>
      <c r="CL117" s="861"/>
      <c r="CM117" s="864" t="s">
        <v>460</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461</v>
      </c>
      <c r="DH117" s="820"/>
      <c r="DI117" s="820"/>
      <c r="DJ117" s="820"/>
      <c r="DK117" s="821"/>
      <c r="DL117" s="822" t="s">
        <v>131</v>
      </c>
      <c r="DM117" s="820"/>
      <c r="DN117" s="820"/>
      <c r="DO117" s="820"/>
      <c r="DP117" s="821"/>
      <c r="DQ117" s="822" t="s">
        <v>131</v>
      </c>
      <c r="DR117" s="820"/>
      <c r="DS117" s="820"/>
      <c r="DT117" s="820"/>
      <c r="DU117" s="821"/>
      <c r="DV117" s="867" t="s">
        <v>131</v>
      </c>
      <c r="DW117" s="868"/>
      <c r="DX117" s="868"/>
      <c r="DY117" s="868"/>
      <c r="DZ117" s="869"/>
    </row>
    <row r="118" spans="1:130" s="246" customFormat="1" ht="26.25" customHeight="1" x14ac:dyDescent="0.15">
      <c r="A118" s="944" t="s">
        <v>430</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428</v>
      </c>
      <c r="AB118" s="945"/>
      <c r="AC118" s="945"/>
      <c r="AD118" s="945"/>
      <c r="AE118" s="946"/>
      <c r="AF118" s="947" t="s">
        <v>311</v>
      </c>
      <c r="AG118" s="945"/>
      <c r="AH118" s="945"/>
      <c r="AI118" s="945"/>
      <c r="AJ118" s="946"/>
      <c r="AK118" s="947" t="s">
        <v>310</v>
      </c>
      <c r="AL118" s="945"/>
      <c r="AM118" s="945"/>
      <c r="AN118" s="945"/>
      <c r="AO118" s="946"/>
      <c r="AP118" s="948" t="s">
        <v>429</v>
      </c>
      <c r="AQ118" s="949"/>
      <c r="AR118" s="949"/>
      <c r="AS118" s="949"/>
      <c r="AT118" s="950"/>
      <c r="AU118" s="979"/>
      <c r="AV118" s="980"/>
      <c r="AW118" s="980"/>
      <c r="AX118" s="980"/>
      <c r="AY118" s="980"/>
      <c r="AZ118" s="922" t="s">
        <v>462</v>
      </c>
      <c r="BA118" s="923"/>
      <c r="BB118" s="923"/>
      <c r="BC118" s="923"/>
      <c r="BD118" s="923"/>
      <c r="BE118" s="923"/>
      <c r="BF118" s="923"/>
      <c r="BG118" s="923"/>
      <c r="BH118" s="923"/>
      <c r="BI118" s="923"/>
      <c r="BJ118" s="923"/>
      <c r="BK118" s="923"/>
      <c r="BL118" s="923"/>
      <c r="BM118" s="923"/>
      <c r="BN118" s="923"/>
      <c r="BO118" s="923"/>
      <c r="BP118" s="924"/>
      <c r="BQ118" s="925" t="s">
        <v>459</v>
      </c>
      <c r="BR118" s="888"/>
      <c r="BS118" s="888"/>
      <c r="BT118" s="888"/>
      <c r="BU118" s="888"/>
      <c r="BV118" s="888" t="s">
        <v>459</v>
      </c>
      <c r="BW118" s="888"/>
      <c r="BX118" s="888"/>
      <c r="BY118" s="888"/>
      <c r="BZ118" s="888"/>
      <c r="CA118" s="888" t="s">
        <v>459</v>
      </c>
      <c r="CB118" s="888"/>
      <c r="CC118" s="888"/>
      <c r="CD118" s="888"/>
      <c r="CE118" s="888"/>
      <c r="CF118" s="918" t="s">
        <v>463</v>
      </c>
      <c r="CG118" s="919"/>
      <c r="CH118" s="919"/>
      <c r="CI118" s="919"/>
      <c r="CJ118" s="919"/>
      <c r="CK118" s="974"/>
      <c r="CL118" s="861"/>
      <c r="CM118" s="864" t="s">
        <v>464</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131</v>
      </c>
      <c r="DH118" s="820"/>
      <c r="DI118" s="820"/>
      <c r="DJ118" s="820"/>
      <c r="DK118" s="821"/>
      <c r="DL118" s="822" t="s">
        <v>461</v>
      </c>
      <c r="DM118" s="820"/>
      <c r="DN118" s="820"/>
      <c r="DO118" s="820"/>
      <c r="DP118" s="821"/>
      <c r="DQ118" s="822" t="s">
        <v>131</v>
      </c>
      <c r="DR118" s="820"/>
      <c r="DS118" s="820"/>
      <c r="DT118" s="820"/>
      <c r="DU118" s="821"/>
      <c r="DV118" s="867" t="s">
        <v>131</v>
      </c>
      <c r="DW118" s="868"/>
      <c r="DX118" s="868"/>
      <c r="DY118" s="868"/>
      <c r="DZ118" s="869"/>
    </row>
    <row r="119" spans="1:130" s="246" customFormat="1" ht="26.25" customHeight="1" x14ac:dyDescent="0.15">
      <c r="A119" s="858" t="s">
        <v>433</v>
      </c>
      <c r="B119" s="859"/>
      <c r="C119" s="934" t="s">
        <v>434</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465</v>
      </c>
      <c r="AB119" s="938"/>
      <c r="AC119" s="938"/>
      <c r="AD119" s="938"/>
      <c r="AE119" s="939"/>
      <c r="AF119" s="940" t="s">
        <v>131</v>
      </c>
      <c r="AG119" s="938"/>
      <c r="AH119" s="938"/>
      <c r="AI119" s="938"/>
      <c r="AJ119" s="939"/>
      <c r="AK119" s="940" t="s">
        <v>458</v>
      </c>
      <c r="AL119" s="938"/>
      <c r="AM119" s="938"/>
      <c r="AN119" s="938"/>
      <c r="AO119" s="939"/>
      <c r="AP119" s="941" t="s">
        <v>131</v>
      </c>
      <c r="AQ119" s="942"/>
      <c r="AR119" s="942"/>
      <c r="AS119" s="942"/>
      <c r="AT119" s="943"/>
      <c r="AU119" s="981"/>
      <c r="AV119" s="982"/>
      <c r="AW119" s="982"/>
      <c r="AX119" s="982"/>
      <c r="AY119" s="982"/>
      <c r="AZ119" s="277" t="s">
        <v>192</v>
      </c>
      <c r="BA119" s="277"/>
      <c r="BB119" s="277"/>
      <c r="BC119" s="277"/>
      <c r="BD119" s="277"/>
      <c r="BE119" s="277"/>
      <c r="BF119" s="277"/>
      <c r="BG119" s="277"/>
      <c r="BH119" s="277"/>
      <c r="BI119" s="277"/>
      <c r="BJ119" s="277"/>
      <c r="BK119" s="277"/>
      <c r="BL119" s="277"/>
      <c r="BM119" s="277"/>
      <c r="BN119" s="277"/>
      <c r="BO119" s="920" t="s">
        <v>466</v>
      </c>
      <c r="BP119" s="921"/>
      <c r="BQ119" s="925">
        <v>40264527</v>
      </c>
      <c r="BR119" s="888"/>
      <c r="BS119" s="888"/>
      <c r="BT119" s="888"/>
      <c r="BU119" s="888"/>
      <c r="BV119" s="888">
        <v>39082068</v>
      </c>
      <c r="BW119" s="888"/>
      <c r="BX119" s="888"/>
      <c r="BY119" s="888"/>
      <c r="BZ119" s="888"/>
      <c r="CA119" s="888">
        <v>37940364</v>
      </c>
      <c r="CB119" s="888"/>
      <c r="CC119" s="888"/>
      <c r="CD119" s="888"/>
      <c r="CE119" s="888"/>
      <c r="CF119" s="786"/>
      <c r="CG119" s="787"/>
      <c r="CH119" s="787"/>
      <c r="CI119" s="787"/>
      <c r="CJ119" s="877"/>
      <c r="CK119" s="975"/>
      <c r="CL119" s="863"/>
      <c r="CM119" s="881" t="s">
        <v>467</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t="s">
        <v>461</v>
      </c>
      <c r="DH119" s="803"/>
      <c r="DI119" s="803"/>
      <c r="DJ119" s="803"/>
      <c r="DK119" s="804"/>
      <c r="DL119" s="805" t="s">
        <v>458</v>
      </c>
      <c r="DM119" s="803"/>
      <c r="DN119" s="803"/>
      <c r="DO119" s="803"/>
      <c r="DP119" s="804"/>
      <c r="DQ119" s="805" t="s">
        <v>131</v>
      </c>
      <c r="DR119" s="803"/>
      <c r="DS119" s="803"/>
      <c r="DT119" s="803"/>
      <c r="DU119" s="804"/>
      <c r="DV119" s="891" t="s">
        <v>131</v>
      </c>
      <c r="DW119" s="892"/>
      <c r="DX119" s="892"/>
      <c r="DY119" s="892"/>
      <c r="DZ119" s="893"/>
    </row>
    <row r="120" spans="1:130" s="246" customFormat="1" ht="26.25" customHeight="1" x14ac:dyDescent="0.15">
      <c r="A120" s="860"/>
      <c r="B120" s="861"/>
      <c r="C120" s="864" t="s">
        <v>439</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459</v>
      </c>
      <c r="AB120" s="820"/>
      <c r="AC120" s="820"/>
      <c r="AD120" s="820"/>
      <c r="AE120" s="821"/>
      <c r="AF120" s="822" t="s">
        <v>459</v>
      </c>
      <c r="AG120" s="820"/>
      <c r="AH120" s="820"/>
      <c r="AI120" s="820"/>
      <c r="AJ120" s="821"/>
      <c r="AK120" s="822" t="s">
        <v>131</v>
      </c>
      <c r="AL120" s="820"/>
      <c r="AM120" s="820"/>
      <c r="AN120" s="820"/>
      <c r="AO120" s="821"/>
      <c r="AP120" s="867" t="s">
        <v>461</v>
      </c>
      <c r="AQ120" s="868"/>
      <c r="AR120" s="868"/>
      <c r="AS120" s="868"/>
      <c r="AT120" s="869"/>
      <c r="AU120" s="926" t="s">
        <v>468</v>
      </c>
      <c r="AV120" s="927"/>
      <c r="AW120" s="927"/>
      <c r="AX120" s="927"/>
      <c r="AY120" s="928"/>
      <c r="AZ120" s="903" t="s">
        <v>469</v>
      </c>
      <c r="BA120" s="848"/>
      <c r="BB120" s="848"/>
      <c r="BC120" s="848"/>
      <c r="BD120" s="848"/>
      <c r="BE120" s="848"/>
      <c r="BF120" s="848"/>
      <c r="BG120" s="848"/>
      <c r="BH120" s="848"/>
      <c r="BI120" s="848"/>
      <c r="BJ120" s="848"/>
      <c r="BK120" s="848"/>
      <c r="BL120" s="848"/>
      <c r="BM120" s="848"/>
      <c r="BN120" s="848"/>
      <c r="BO120" s="848"/>
      <c r="BP120" s="849"/>
      <c r="BQ120" s="904">
        <v>7781654</v>
      </c>
      <c r="BR120" s="885"/>
      <c r="BS120" s="885"/>
      <c r="BT120" s="885"/>
      <c r="BU120" s="885"/>
      <c r="BV120" s="885">
        <v>8729542</v>
      </c>
      <c r="BW120" s="885"/>
      <c r="BX120" s="885"/>
      <c r="BY120" s="885"/>
      <c r="BZ120" s="885"/>
      <c r="CA120" s="885">
        <v>9595039</v>
      </c>
      <c r="CB120" s="885"/>
      <c r="CC120" s="885"/>
      <c r="CD120" s="885"/>
      <c r="CE120" s="885"/>
      <c r="CF120" s="909">
        <v>91.3</v>
      </c>
      <c r="CG120" s="910"/>
      <c r="CH120" s="910"/>
      <c r="CI120" s="910"/>
      <c r="CJ120" s="910"/>
      <c r="CK120" s="911" t="s">
        <v>470</v>
      </c>
      <c r="CL120" s="895"/>
      <c r="CM120" s="895"/>
      <c r="CN120" s="895"/>
      <c r="CO120" s="896"/>
      <c r="CP120" s="915" t="s">
        <v>471</v>
      </c>
      <c r="CQ120" s="916"/>
      <c r="CR120" s="916"/>
      <c r="CS120" s="916"/>
      <c r="CT120" s="916"/>
      <c r="CU120" s="916"/>
      <c r="CV120" s="916"/>
      <c r="CW120" s="916"/>
      <c r="CX120" s="916"/>
      <c r="CY120" s="916"/>
      <c r="CZ120" s="916"/>
      <c r="DA120" s="916"/>
      <c r="DB120" s="916"/>
      <c r="DC120" s="916"/>
      <c r="DD120" s="916"/>
      <c r="DE120" s="916"/>
      <c r="DF120" s="917"/>
      <c r="DG120" s="904">
        <v>12527522</v>
      </c>
      <c r="DH120" s="885"/>
      <c r="DI120" s="885"/>
      <c r="DJ120" s="885"/>
      <c r="DK120" s="885"/>
      <c r="DL120" s="885">
        <v>12135327</v>
      </c>
      <c r="DM120" s="885"/>
      <c r="DN120" s="885"/>
      <c r="DO120" s="885"/>
      <c r="DP120" s="885"/>
      <c r="DQ120" s="885">
        <v>11948988</v>
      </c>
      <c r="DR120" s="885"/>
      <c r="DS120" s="885"/>
      <c r="DT120" s="885"/>
      <c r="DU120" s="885"/>
      <c r="DV120" s="886">
        <v>113.7</v>
      </c>
      <c r="DW120" s="886"/>
      <c r="DX120" s="886"/>
      <c r="DY120" s="886"/>
      <c r="DZ120" s="887"/>
    </row>
    <row r="121" spans="1:130" s="246" customFormat="1" ht="26.25" customHeight="1" x14ac:dyDescent="0.15">
      <c r="A121" s="860"/>
      <c r="B121" s="861"/>
      <c r="C121" s="906" t="s">
        <v>472</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458</v>
      </c>
      <c r="AB121" s="820"/>
      <c r="AC121" s="820"/>
      <c r="AD121" s="820"/>
      <c r="AE121" s="821"/>
      <c r="AF121" s="822" t="s">
        <v>131</v>
      </c>
      <c r="AG121" s="820"/>
      <c r="AH121" s="820"/>
      <c r="AI121" s="820"/>
      <c r="AJ121" s="821"/>
      <c r="AK121" s="822" t="s">
        <v>459</v>
      </c>
      <c r="AL121" s="820"/>
      <c r="AM121" s="820"/>
      <c r="AN121" s="820"/>
      <c r="AO121" s="821"/>
      <c r="AP121" s="867" t="s">
        <v>459</v>
      </c>
      <c r="AQ121" s="868"/>
      <c r="AR121" s="868"/>
      <c r="AS121" s="868"/>
      <c r="AT121" s="869"/>
      <c r="AU121" s="929"/>
      <c r="AV121" s="930"/>
      <c r="AW121" s="930"/>
      <c r="AX121" s="930"/>
      <c r="AY121" s="931"/>
      <c r="AZ121" s="855" t="s">
        <v>473</v>
      </c>
      <c r="BA121" s="790"/>
      <c r="BB121" s="790"/>
      <c r="BC121" s="790"/>
      <c r="BD121" s="790"/>
      <c r="BE121" s="790"/>
      <c r="BF121" s="790"/>
      <c r="BG121" s="790"/>
      <c r="BH121" s="790"/>
      <c r="BI121" s="790"/>
      <c r="BJ121" s="790"/>
      <c r="BK121" s="790"/>
      <c r="BL121" s="790"/>
      <c r="BM121" s="790"/>
      <c r="BN121" s="790"/>
      <c r="BO121" s="790"/>
      <c r="BP121" s="791"/>
      <c r="BQ121" s="856">
        <v>6349866</v>
      </c>
      <c r="BR121" s="857"/>
      <c r="BS121" s="857"/>
      <c r="BT121" s="857"/>
      <c r="BU121" s="857"/>
      <c r="BV121" s="857">
        <v>6219670</v>
      </c>
      <c r="BW121" s="857"/>
      <c r="BX121" s="857"/>
      <c r="BY121" s="857"/>
      <c r="BZ121" s="857"/>
      <c r="CA121" s="857">
        <v>6542521</v>
      </c>
      <c r="CB121" s="857"/>
      <c r="CC121" s="857"/>
      <c r="CD121" s="857"/>
      <c r="CE121" s="857"/>
      <c r="CF121" s="918">
        <v>62.3</v>
      </c>
      <c r="CG121" s="919"/>
      <c r="CH121" s="919"/>
      <c r="CI121" s="919"/>
      <c r="CJ121" s="919"/>
      <c r="CK121" s="912"/>
      <c r="CL121" s="898"/>
      <c r="CM121" s="898"/>
      <c r="CN121" s="898"/>
      <c r="CO121" s="899"/>
      <c r="CP121" s="878" t="s">
        <v>474</v>
      </c>
      <c r="CQ121" s="879"/>
      <c r="CR121" s="879"/>
      <c r="CS121" s="879"/>
      <c r="CT121" s="879"/>
      <c r="CU121" s="879"/>
      <c r="CV121" s="879"/>
      <c r="CW121" s="879"/>
      <c r="CX121" s="879"/>
      <c r="CY121" s="879"/>
      <c r="CZ121" s="879"/>
      <c r="DA121" s="879"/>
      <c r="DB121" s="879"/>
      <c r="DC121" s="879"/>
      <c r="DD121" s="879"/>
      <c r="DE121" s="879"/>
      <c r="DF121" s="880"/>
      <c r="DG121" s="856" t="s">
        <v>459</v>
      </c>
      <c r="DH121" s="857"/>
      <c r="DI121" s="857"/>
      <c r="DJ121" s="857"/>
      <c r="DK121" s="857"/>
      <c r="DL121" s="857" t="s">
        <v>465</v>
      </c>
      <c r="DM121" s="857"/>
      <c r="DN121" s="857"/>
      <c r="DO121" s="857"/>
      <c r="DP121" s="857"/>
      <c r="DQ121" s="857" t="s">
        <v>459</v>
      </c>
      <c r="DR121" s="857"/>
      <c r="DS121" s="857"/>
      <c r="DT121" s="857"/>
      <c r="DU121" s="857"/>
      <c r="DV121" s="834" t="s">
        <v>131</v>
      </c>
      <c r="DW121" s="834"/>
      <c r="DX121" s="834"/>
      <c r="DY121" s="834"/>
      <c r="DZ121" s="835"/>
    </row>
    <row r="122" spans="1:130" s="246" customFormat="1" ht="26.25" customHeight="1" x14ac:dyDescent="0.15">
      <c r="A122" s="860"/>
      <c r="B122" s="861"/>
      <c r="C122" s="864" t="s">
        <v>449</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459</v>
      </c>
      <c r="AB122" s="820"/>
      <c r="AC122" s="820"/>
      <c r="AD122" s="820"/>
      <c r="AE122" s="821"/>
      <c r="AF122" s="822" t="s">
        <v>465</v>
      </c>
      <c r="AG122" s="820"/>
      <c r="AH122" s="820"/>
      <c r="AI122" s="820"/>
      <c r="AJ122" s="821"/>
      <c r="AK122" s="822" t="s">
        <v>458</v>
      </c>
      <c r="AL122" s="820"/>
      <c r="AM122" s="820"/>
      <c r="AN122" s="820"/>
      <c r="AO122" s="821"/>
      <c r="AP122" s="867" t="s">
        <v>131</v>
      </c>
      <c r="AQ122" s="868"/>
      <c r="AR122" s="868"/>
      <c r="AS122" s="868"/>
      <c r="AT122" s="869"/>
      <c r="AU122" s="929"/>
      <c r="AV122" s="930"/>
      <c r="AW122" s="930"/>
      <c r="AX122" s="930"/>
      <c r="AY122" s="931"/>
      <c r="AZ122" s="922" t="s">
        <v>475</v>
      </c>
      <c r="BA122" s="923"/>
      <c r="BB122" s="923"/>
      <c r="BC122" s="923"/>
      <c r="BD122" s="923"/>
      <c r="BE122" s="923"/>
      <c r="BF122" s="923"/>
      <c r="BG122" s="923"/>
      <c r="BH122" s="923"/>
      <c r="BI122" s="923"/>
      <c r="BJ122" s="923"/>
      <c r="BK122" s="923"/>
      <c r="BL122" s="923"/>
      <c r="BM122" s="923"/>
      <c r="BN122" s="923"/>
      <c r="BO122" s="923"/>
      <c r="BP122" s="924"/>
      <c r="BQ122" s="925">
        <v>24108387</v>
      </c>
      <c r="BR122" s="888"/>
      <c r="BS122" s="888"/>
      <c r="BT122" s="888"/>
      <c r="BU122" s="888"/>
      <c r="BV122" s="888">
        <v>23459103</v>
      </c>
      <c r="BW122" s="888"/>
      <c r="BX122" s="888"/>
      <c r="BY122" s="888"/>
      <c r="BZ122" s="888"/>
      <c r="CA122" s="888">
        <v>22910376</v>
      </c>
      <c r="CB122" s="888"/>
      <c r="CC122" s="888"/>
      <c r="CD122" s="888"/>
      <c r="CE122" s="888"/>
      <c r="CF122" s="889">
        <v>218</v>
      </c>
      <c r="CG122" s="890"/>
      <c r="CH122" s="890"/>
      <c r="CI122" s="890"/>
      <c r="CJ122" s="890"/>
      <c r="CK122" s="912"/>
      <c r="CL122" s="898"/>
      <c r="CM122" s="898"/>
      <c r="CN122" s="898"/>
      <c r="CO122" s="899"/>
      <c r="CP122" s="878" t="s">
        <v>476</v>
      </c>
      <c r="CQ122" s="879"/>
      <c r="CR122" s="879"/>
      <c r="CS122" s="879"/>
      <c r="CT122" s="879"/>
      <c r="CU122" s="879"/>
      <c r="CV122" s="879"/>
      <c r="CW122" s="879"/>
      <c r="CX122" s="879"/>
      <c r="CY122" s="879"/>
      <c r="CZ122" s="879"/>
      <c r="DA122" s="879"/>
      <c r="DB122" s="879"/>
      <c r="DC122" s="879"/>
      <c r="DD122" s="879"/>
      <c r="DE122" s="879"/>
      <c r="DF122" s="880"/>
      <c r="DG122" s="856" t="s">
        <v>131</v>
      </c>
      <c r="DH122" s="857"/>
      <c r="DI122" s="857"/>
      <c r="DJ122" s="857"/>
      <c r="DK122" s="857"/>
      <c r="DL122" s="857" t="s">
        <v>131</v>
      </c>
      <c r="DM122" s="857"/>
      <c r="DN122" s="857"/>
      <c r="DO122" s="857"/>
      <c r="DP122" s="857"/>
      <c r="DQ122" s="857" t="s">
        <v>459</v>
      </c>
      <c r="DR122" s="857"/>
      <c r="DS122" s="857"/>
      <c r="DT122" s="857"/>
      <c r="DU122" s="857"/>
      <c r="DV122" s="834" t="s">
        <v>131</v>
      </c>
      <c r="DW122" s="834"/>
      <c r="DX122" s="834"/>
      <c r="DY122" s="834"/>
      <c r="DZ122" s="835"/>
    </row>
    <row r="123" spans="1:130" s="246" customFormat="1" ht="26.25" customHeight="1" x14ac:dyDescent="0.15">
      <c r="A123" s="860"/>
      <c r="B123" s="861"/>
      <c r="C123" s="864" t="s">
        <v>455</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v>2101</v>
      </c>
      <c r="AB123" s="820"/>
      <c r="AC123" s="820"/>
      <c r="AD123" s="820"/>
      <c r="AE123" s="821"/>
      <c r="AF123" s="822">
        <v>2101</v>
      </c>
      <c r="AG123" s="820"/>
      <c r="AH123" s="820"/>
      <c r="AI123" s="820"/>
      <c r="AJ123" s="821"/>
      <c r="AK123" s="822">
        <v>2101</v>
      </c>
      <c r="AL123" s="820"/>
      <c r="AM123" s="820"/>
      <c r="AN123" s="820"/>
      <c r="AO123" s="821"/>
      <c r="AP123" s="867">
        <v>0</v>
      </c>
      <c r="AQ123" s="868"/>
      <c r="AR123" s="868"/>
      <c r="AS123" s="868"/>
      <c r="AT123" s="869"/>
      <c r="AU123" s="932"/>
      <c r="AV123" s="933"/>
      <c r="AW123" s="933"/>
      <c r="AX123" s="933"/>
      <c r="AY123" s="933"/>
      <c r="AZ123" s="277" t="s">
        <v>192</v>
      </c>
      <c r="BA123" s="277"/>
      <c r="BB123" s="277"/>
      <c r="BC123" s="277"/>
      <c r="BD123" s="277"/>
      <c r="BE123" s="277"/>
      <c r="BF123" s="277"/>
      <c r="BG123" s="277"/>
      <c r="BH123" s="277"/>
      <c r="BI123" s="277"/>
      <c r="BJ123" s="277"/>
      <c r="BK123" s="277"/>
      <c r="BL123" s="277"/>
      <c r="BM123" s="277"/>
      <c r="BN123" s="277"/>
      <c r="BO123" s="920" t="s">
        <v>477</v>
      </c>
      <c r="BP123" s="921"/>
      <c r="BQ123" s="875">
        <v>38239907</v>
      </c>
      <c r="BR123" s="876"/>
      <c r="BS123" s="876"/>
      <c r="BT123" s="876"/>
      <c r="BU123" s="876"/>
      <c r="BV123" s="876">
        <v>38408315</v>
      </c>
      <c r="BW123" s="876"/>
      <c r="BX123" s="876"/>
      <c r="BY123" s="876"/>
      <c r="BZ123" s="876"/>
      <c r="CA123" s="876">
        <v>39047936</v>
      </c>
      <c r="CB123" s="876"/>
      <c r="CC123" s="876"/>
      <c r="CD123" s="876"/>
      <c r="CE123" s="876"/>
      <c r="CF123" s="786"/>
      <c r="CG123" s="787"/>
      <c r="CH123" s="787"/>
      <c r="CI123" s="787"/>
      <c r="CJ123" s="877"/>
      <c r="CK123" s="912"/>
      <c r="CL123" s="898"/>
      <c r="CM123" s="898"/>
      <c r="CN123" s="898"/>
      <c r="CO123" s="899"/>
      <c r="CP123" s="878" t="s">
        <v>478</v>
      </c>
      <c r="CQ123" s="879"/>
      <c r="CR123" s="879"/>
      <c r="CS123" s="879"/>
      <c r="CT123" s="879"/>
      <c r="CU123" s="879"/>
      <c r="CV123" s="879"/>
      <c r="CW123" s="879"/>
      <c r="CX123" s="879"/>
      <c r="CY123" s="879"/>
      <c r="CZ123" s="879"/>
      <c r="DA123" s="879"/>
      <c r="DB123" s="879"/>
      <c r="DC123" s="879"/>
      <c r="DD123" s="879"/>
      <c r="DE123" s="879"/>
      <c r="DF123" s="880"/>
      <c r="DG123" s="819" t="s">
        <v>131</v>
      </c>
      <c r="DH123" s="820"/>
      <c r="DI123" s="820"/>
      <c r="DJ123" s="820"/>
      <c r="DK123" s="821"/>
      <c r="DL123" s="822" t="s">
        <v>131</v>
      </c>
      <c r="DM123" s="820"/>
      <c r="DN123" s="820"/>
      <c r="DO123" s="820"/>
      <c r="DP123" s="821"/>
      <c r="DQ123" s="822" t="s">
        <v>461</v>
      </c>
      <c r="DR123" s="820"/>
      <c r="DS123" s="820"/>
      <c r="DT123" s="820"/>
      <c r="DU123" s="821"/>
      <c r="DV123" s="867" t="s">
        <v>461</v>
      </c>
      <c r="DW123" s="868"/>
      <c r="DX123" s="868"/>
      <c r="DY123" s="868"/>
      <c r="DZ123" s="869"/>
    </row>
    <row r="124" spans="1:130" s="246" customFormat="1" ht="26.25" customHeight="1" thickBot="1" x14ac:dyDescent="0.2">
      <c r="A124" s="860"/>
      <c r="B124" s="861"/>
      <c r="C124" s="864" t="s">
        <v>460</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131</v>
      </c>
      <c r="AB124" s="820"/>
      <c r="AC124" s="820"/>
      <c r="AD124" s="820"/>
      <c r="AE124" s="821"/>
      <c r="AF124" s="822" t="s">
        <v>131</v>
      </c>
      <c r="AG124" s="820"/>
      <c r="AH124" s="820"/>
      <c r="AI124" s="820"/>
      <c r="AJ124" s="821"/>
      <c r="AK124" s="822" t="s">
        <v>131</v>
      </c>
      <c r="AL124" s="820"/>
      <c r="AM124" s="820"/>
      <c r="AN124" s="820"/>
      <c r="AO124" s="821"/>
      <c r="AP124" s="867" t="s">
        <v>131</v>
      </c>
      <c r="AQ124" s="868"/>
      <c r="AR124" s="868"/>
      <c r="AS124" s="868"/>
      <c r="AT124" s="869"/>
      <c r="AU124" s="870" t="s">
        <v>479</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v>19.600000000000001</v>
      </c>
      <c r="BR124" s="874"/>
      <c r="BS124" s="874"/>
      <c r="BT124" s="874"/>
      <c r="BU124" s="874"/>
      <c r="BV124" s="874">
        <v>6.4</v>
      </c>
      <c r="BW124" s="874"/>
      <c r="BX124" s="874"/>
      <c r="BY124" s="874"/>
      <c r="BZ124" s="874"/>
      <c r="CA124" s="874" t="s">
        <v>459</v>
      </c>
      <c r="CB124" s="874"/>
      <c r="CC124" s="874"/>
      <c r="CD124" s="874"/>
      <c r="CE124" s="874"/>
      <c r="CF124" s="764"/>
      <c r="CG124" s="765"/>
      <c r="CH124" s="765"/>
      <c r="CI124" s="765"/>
      <c r="CJ124" s="905"/>
      <c r="CK124" s="913"/>
      <c r="CL124" s="913"/>
      <c r="CM124" s="913"/>
      <c r="CN124" s="913"/>
      <c r="CO124" s="914"/>
      <c r="CP124" s="878" t="s">
        <v>480</v>
      </c>
      <c r="CQ124" s="879"/>
      <c r="CR124" s="879"/>
      <c r="CS124" s="879"/>
      <c r="CT124" s="879"/>
      <c r="CU124" s="879"/>
      <c r="CV124" s="879"/>
      <c r="CW124" s="879"/>
      <c r="CX124" s="879"/>
      <c r="CY124" s="879"/>
      <c r="CZ124" s="879"/>
      <c r="DA124" s="879"/>
      <c r="DB124" s="879"/>
      <c r="DC124" s="879"/>
      <c r="DD124" s="879"/>
      <c r="DE124" s="879"/>
      <c r="DF124" s="880"/>
      <c r="DG124" s="802">
        <v>111218</v>
      </c>
      <c r="DH124" s="803"/>
      <c r="DI124" s="803"/>
      <c r="DJ124" s="803"/>
      <c r="DK124" s="804"/>
      <c r="DL124" s="805" t="s">
        <v>465</v>
      </c>
      <c r="DM124" s="803"/>
      <c r="DN124" s="803"/>
      <c r="DO124" s="803"/>
      <c r="DP124" s="804"/>
      <c r="DQ124" s="805" t="s">
        <v>437</v>
      </c>
      <c r="DR124" s="803"/>
      <c r="DS124" s="803"/>
      <c r="DT124" s="803"/>
      <c r="DU124" s="804"/>
      <c r="DV124" s="891" t="s">
        <v>131</v>
      </c>
      <c r="DW124" s="892"/>
      <c r="DX124" s="892"/>
      <c r="DY124" s="892"/>
      <c r="DZ124" s="893"/>
    </row>
    <row r="125" spans="1:130" s="246" customFormat="1" ht="26.25" customHeight="1" x14ac:dyDescent="0.15">
      <c r="A125" s="860"/>
      <c r="B125" s="861"/>
      <c r="C125" s="864" t="s">
        <v>464</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459</v>
      </c>
      <c r="AB125" s="820"/>
      <c r="AC125" s="820"/>
      <c r="AD125" s="820"/>
      <c r="AE125" s="821"/>
      <c r="AF125" s="822" t="s">
        <v>458</v>
      </c>
      <c r="AG125" s="820"/>
      <c r="AH125" s="820"/>
      <c r="AI125" s="820"/>
      <c r="AJ125" s="821"/>
      <c r="AK125" s="822" t="s">
        <v>131</v>
      </c>
      <c r="AL125" s="820"/>
      <c r="AM125" s="820"/>
      <c r="AN125" s="820"/>
      <c r="AO125" s="821"/>
      <c r="AP125" s="867" t="s">
        <v>437</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481</v>
      </c>
      <c r="CL125" s="895"/>
      <c r="CM125" s="895"/>
      <c r="CN125" s="895"/>
      <c r="CO125" s="896"/>
      <c r="CP125" s="903" t="s">
        <v>482</v>
      </c>
      <c r="CQ125" s="848"/>
      <c r="CR125" s="848"/>
      <c r="CS125" s="848"/>
      <c r="CT125" s="848"/>
      <c r="CU125" s="848"/>
      <c r="CV125" s="848"/>
      <c r="CW125" s="848"/>
      <c r="CX125" s="848"/>
      <c r="CY125" s="848"/>
      <c r="CZ125" s="848"/>
      <c r="DA125" s="848"/>
      <c r="DB125" s="848"/>
      <c r="DC125" s="848"/>
      <c r="DD125" s="848"/>
      <c r="DE125" s="848"/>
      <c r="DF125" s="849"/>
      <c r="DG125" s="904" t="s">
        <v>461</v>
      </c>
      <c r="DH125" s="885"/>
      <c r="DI125" s="885"/>
      <c r="DJ125" s="885"/>
      <c r="DK125" s="885"/>
      <c r="DL125" s="885" t="s">
        <v>465</v>
      </c>
      <c r="DM125" s="885"/>
      <c r="DN125" s="885"/>
      <c r="DO125" s="885"/>
      <c r="DP125" s="885"/>
      <c r="DQ125" s="885" t="s">
        <v>459</v>
      </c>
      <c r="DR125" s="885"/>
      <c r="DS125" s="885"/>
      <c r="DT125" s="885"/>
      <c r="DU125" s="885"/>
      <c r="DV125" s="886" t="s">
        <v>131</v>
      </c>
      <c r="DW125" s="886"/>
      <c r="DX125" s="886"/>
      <c r="DY125" s="886"/>
      <c r="DZ125" s="887"/>
    </row>
    <row r="126" spans="1:130" s="246" customFormat="1" ht="26.25" customHeight="1" thickBot="1" x14ac:dyDescent="0.2">
      <c r="A126" s="860"/>
      <c r="B126" s="861"/>
      <c r="C126" s="864" t="s">
        <v>467</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t="s">
        <v>131</v>
      </c>
      <c r="AB126" s="820"/>
      <c r="AC126" s="820"/>
      <c r="AD126" s="820"/>
      <c r="AE126" s="821"/>
      <c r="AF126" s="822" t="s">
        <v>131</v>
      </c>
      <c r="AG126" s="820"/>
      <c r="AH126" s="820"/>
      <c r="AI126" s="820"/>
      <c r="AJ126" s="821"/>
      <c r="AK126" s="822" t="s">
        <v>459</v>
      </c>
      <c r="AL126" s="820"/>
      <c r="AM126" s="820"/>
      <c r="AN126" s="820"/>
      <c r="AO126" s="821"/>
      <c r="AP126" s="867" t="s">
        <v>131</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483</v>
      </c>
      <c r="CQ126" s="790"/>
      <c r="CR126" s="790"/>
      <c r="CS126" s="790"/>
      <c r="CT126" s="790"/>
      <c r="CU126" s="790"/>
      <c r="CV126" s="790"/>
      <c r="CW126" s="790"/>
      <c r="CX126" s="790"/>
      <c r="CY126" s="790"/>
      <c r="CZ126" s="790"/>
      <c r="DA126" s="790"/>
      <c r="DB126" s="790"/>
      <c r="DC126" s="790"/>
      <c r="DD126" s="790"/>
      <c r="DE126" s="790"/>
      <c r="DF126" s="791"/>
      <c r="DG126" s="856" t="s">
        <v>131</v>
      </c>
      <c r="DH126" s="857"/>
      <c r="DI126" s="857"/>
      <c r="DJ126" s="857"/>
      <c r="DK126" s="857"/>
      <c r="DL126" s="857" t="s">
        <v>437</v>
      </c>
      <c r="DM126" s="857"/>
      <c r="DN126" s="857"/>
      <c r="DO126" s="857"/>
      <c r="DP126" s="857"/>
      <c r="DQ126" s="857" t="s">
        <v>437</v>
      </c>
      <c r="DR126" s="857"/>
      <c r="DS126" s="857"/>
      <c r="DT126" s="857"/>
      <c r="DU126" s="857"/>
      <c r="DV126" s="834" t="s">
        <v>459</v>
      </c>
      <c r="DW126" s="834"/>
      <c r="DX126" s="834"/>
      <c r="DY126" s="834"/>
      <c r="DZ126" s="835"/>
    </row>
    <row r="127" spans="1:130" s="246" customFormat="1" ht="26.25" customHeight="1" x14ac:dyDescent="0.15">
      <c r="A127" s="862"/>
      <c r="B127" s="863"/>
      <c r="C127" s="881" t="s">
        <v>484</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t="s">
        <v>437</v>
      </c>
      <c r="AB127" s="820"/>
      <c r="AC127" s="820"/>
      <c r="AD127" s="820"/>
      <c r="AE127" s="821"/>
      <c r="AF127" s="822" t="s">
        <v>459</v>
      </c>
      <c r="AG127" s="820"/>
      <c r="AH127" s="820"/>
      <c r="AI127" s="820"/>
      <c r="AJ127" s="821"/>
      <c r="AK127" s="822" t="s">
        <v>437</v>
      </c>
      <c r="AL127" s="820"/>
      <c r="AM127" s="820"/>
      <c r="AN127" s="820"/>
      <c r="AO127" s="821"/>
      <c r="AP127" s="867" t="s">
        <v>131</v>
      </c>
      <c r="AQ127" s="868"/>
      <c r="AR127" s="868"/>
      <c r="AS127" s="868"/>
      <c r="AT127" s="869"/>
      <c r="AU127" s="282"/>
      <c r="AV127" s="282"/>
      <c r="AW127" s="282"/>
      <c r="AX127" s="884" t="s">
        <v>485</v>
      </c>
      <c r="AY127" s="852"/>
      <c r="AZ127" s="852"/>
      <c r="BA127" s="852"/>
      <c r="BB127" s="852"/>
      <c r="BC127" s="852"/>
      <c r="BD127" s="852"/>
      <c r="BE127" s="853"/>
      <c r="BF127" s="851" t="s">
        <v>486</v>
      </c>
      <c r="BG127" s="852"/>
      <c r="BH127" s="852"/>
      <c r="BI127" s="852"/>
      <c r="BJ127" s="852"/>
      <c r="BK127" s="852"/>
      <c r="BL127" s="853"/>
      <c r="BM127" s="851" t="s">
        <v>487</v>
      </c>
      <c r="BN127" s="852"/>
      <c r="BO127" s="852"/>
      <c r="BP127" s="852"/>
      <c r="BQ127" s="852"/>
      <c r="BR127" s="852"/>
      <c r="BS127" s="853"/>
      <c r="BT127" s="851" t="s">
        <v>488</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489</v>
      </c>
      <c r="CQ127" s="790"/>
      <c r="CR127" s="790"/>
      <c r="CS127" s="790"/>
      <c r="CT127" s="790"/>
      <c r="CU127" s="790"/>
      <c r="CV127" s="790"/>
      <c r="CW127" s="790"/>
      <c r="CX127" s="790"/>
      <c r="CY127" s="790"/>
      <c r="CZ127" s="790"/>
      <c r="DA127" s="790"/>
      <c r="DB127" s="790"/>
      <c r="DC127" s="790"/>
      <c r="DD127" s="790"/>
      <c r="DE127" s="790"/>
      <c r="DF127" s="791"/>
      <c r="DG127" s="856" t="s">
        <v>131</v>
      </c>
      <c r="DH127" s="857"/>
      <c r="DI127" s="857"/>
      <c r="DJ127" s="857"/>
      <c r="DK127" s="857"/>
      <c r="DL127" s="857" t="s">
        <v>131</v>
      </c>
      <c r="DM127" s="857"/>
      <c r="DN127" s="857"/>
      <c r="DO127" s="857"/>
      <c r="DP127" s="857"/>
      <c r="DQ127" s="857" t="s">
        <v>131</v>
      </c>
      <c r="DR127" s="857"/>
      <c r="DS127" s="857"/>
      <c r="DT127" s="857"/>
      <c r="DU127" s="857"/>
      <c r="DV127" s="834" t="s">
        <v>131</v>
      </c>
      <c r="DW127" s="834"/>
      <c r="DX127" s="834"/>
      <c r="DY127" s="834"/>
      <c r="DZ127" s="835"/>
    </row>
    <row r="128" spans="1:130" s="246" customFormat="1" ht="26.25" customHeight="1" thickBot="1" x14ac:dyDescent="0.2">
      <c r="A128" s="836" t="s">
        <v>490</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491</v>
      </c>
      <c r="X128" s="838"/>
      <c r="Y128" s="838"/>
      <c r="Z128" s="839"/>
      <c r="AA128" s="840">
        <v>555917</v>
      </c>
      <c r="AB128" s="841"/>
      <c r="AC128" s="841"/>
      <c r="AD128" s="841"/>
      <c r="AE128" s="842"/>
      <c r="AF128" s="843">
        <v>517304</v>
      </c>
      <c r="AG128" s="841"/>
      <c r="AH128" s="841"/>
      <c r="AI128" s="841"/>
      <c r="AJ128" s="842"/>
      <c r="AK128" s="843">
        <v>590029</v>
      </c>
      <c r="AL128" s="841"/>
      <c r="AM128" s="841"/>
      <c r="AN128" s="841"/>
      <c r="AO128" s="842"/>
      <c r="AP128" s="844"/>
      <c r="AQ128" s="845"/>
      <c r="AR128" s="845"/>
      <c r="AS128" s="845"/>
      <c r="AT128" s="846"/>
      <c r="AU128" s="282"/>
      <c r="AV128" s="282"/>
      <c r="AW128" s="282"/>
      <c r="AX128" s="847" t="s">
        <v>492</v>
      </c>
      <c r="AY128" s="848"/>
      <c r="AZ128" s="848"/>
      <c r="BA128" s="848"/>
      <c r="BB128" s="848"/>
      <c r="BC128" s="848"/>
      <c r="BD128" s="848"/>
      <c r="BE128" s="849"/>
      <c r="BF128" s="826" t="s">
        <v>437</v>
      </c>
      <c r="BG128" s="827"/>
      <c r="BH128" s="827"/>
      <c r="BI128" s="827"/>
      <c r="BJ128" s="827"/>
      <c r="BK128" s="827"/>
      <c r="BL128" s="850"/>
      <c r="BM128" s="826">
        <v>13.01</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493</v>
      </c>
      <c r="CQ128" s="768"/>
      <c r="CR128" s="768"/>
      <c r="CS128" s="768"/>
      <c r="CT128" s="768"/>
      <c r="CU128" s="768"/>
      <c r="CV128" s="768"/>
      <c r="CW128" s="768"/>
      <c r="CX128" s="768"/>
      <c r="CY128" s="768"/>
      <c r="CZ128" s="768"/>
      <c r="DA128" s="768"/>
      <c r="DB128" s="768"/>
      <c r="DC128" s="768"/>
      <c r="DD128" s="768"/>
      <c r="DE128" s="768"/>
      <c r="DF128" s="769"/>
      <c r="DG128" s="830">
        <v>2920</v>
      </c>
      <c r="DH128" s="831"/>
      <c r="DI128" s="831"/>
      <c r="DJ128" s="831"/>
      <c r="DK128" s="831"/>
      <c r="DL128" s="831">
        <v>6067</v>
      </c>
      <c r="DM128" s="831"/>
      <c r="DN128" s="831"/>
      <c r="DO128" s="831"/>
      <c r="DP128" s="831"/>
      <c r="DQ128" s="831">
        <v>5219</v>
      </c>
      <c r="DR128" s="831"/>
      <c r="DS128" s="831"/>
      <c r="DT128" s="831"/>
      <c r="DU128" s="831"/>
      <c r="DV128" s="832">
        <v>0</v>
      </c>
      <c r="DW128" s="832"/>
      <c r="DX128" s="832"/>
      <c r="DY128" s="832"/>
      <c r="DZ128" s="833"/>
    </row>
    <row r="129" spans="1:131" s="246" customFormat="1" ht="26.25" customHeight="1" x14ac:dyDescent="0.15">
      <c r="A129" s="814" t="s">
        <v>107</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494</v>
      </c>
      <c r="X129" s="817"/>
      <c r="Y129" s="817"/>
      <c r="Z129" s="818"/>
      <c r="AA129" s="819">
        <v>12234192</v>
      </c>
      <c r="AB129" s="820"/>
      <c r="AC129" s="820"/>
      <c r="AD129" s="820"/>
      <c r="AE129" s="821"/>
      <c r="AF129" s="822">
        <v>12446514</v>
      </c>
      <c r="AG129" s="820"/>
      <c r="AH129" s="820"/>
      <c r="AI129" s="820"/>
      <c r="AJ129" s="821"/>
      <c r="AK129" s="822">
        <v>12443051</v>
      </c>
      <c r="AL129" s="820"/>
      <c r="AM129" s="820"/>
      <c r="AN129" s="820"/>
      <c r="AO129" s="821"/>
      <c r="AP129" s="823"/>
      <c r="AQ129" s="824"/>
      <c r="AR129" s="824"/>
      <c r="AS129" s="824"/>
      <c r="AT129" s="825"/>
      <c r="AU129" s="284"/>
      <c r="AV129" s="284"/>
      <c r="AW129" s="284"/>
      <c r="AX129" s="789" t="s">
        <v>495</v>
      </c>
      <c r="AY129" s="790"/>
      <c r="AZ129" s="790"/>
      <c r="BA129" s="790"/>
      <c r="BB129" s="790"/>
      <c r="BC129" s="790"/>
      <c r="BD129" s="790"/>
      <c r="BE129" s="791"/>
      <c r="BF129" s="809" t="s">
        <v>437</v>
      </c>
      <c r="BG129" s="810"/>
      <c r="BH129" s="810"/>
      <c r="BI129" s="810"/>
      <c r="BJ129" s="810"/>
      <c r="BK129" s="810"/>
      <c r="BL129" s="811"/>
      <c r="BM129" s="809">
        <v>18.010000000000002</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14" t="s">
        <v>496</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497</v>
      </c>
      <c r="X130" s="817"/>
      <c r="Y130" s="817"/>
      <c r="Z130" s="818"/>
      <c r="AA130" s="819">
        <v>1951712</v>
      </c>
      <c r="AB130" s="820"/>
      <c r="AC130" s="820"/>
      <c r="AD130" s="820"/>
      <c r="AE130" s="821"/>
      <c r="AF130" s="822">
        <v>1953752</v>
      </c>
      <c r="AG130" s="820"/>
      <c r="AH130" s="820"/>
      <c r="AI130" s="820"/>
      <c r="AJ130" s="821"/>
      <c r="AK130" s="822">
        <v>1934113</v>
      </c>
      <c r="AL130" s="820"/>
      <c r="AM130" s="820"/>
      <c r="AN130" s="820"/>
      <c r="AO130" s="821"/>
      <c r="AP130" s="823"/>
      <c r="AQ130" s="824"/>
      <c r="AR130" s="824"/>
      <c r="AS130" s="824"/>
      <c r="AT130" s="825"/>
      <c r="AU130" s="284"/>
      <c r="AV130" s="284"/>
      <c r="AW130" s="284"/>
      <c r="AX130" s="789" t="s">
        <v>498</v>
      </c>
      <c r="AY130" s="790"/>
      <c r="AZ130" s="790"/>
      <c r="BA130" s="790"/>
      <c r="BB130" s="790"/>
      <c r="BC130" s="790"/>
      <c r="BD130" s="790"/>
      <c r="BE130" s="791"/>
      <c r="BF130" s="792">
        <v>8.1</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499</v>
      </c>
      <c r="X131" s="800"/>
      <c r="Y131" s="800"/>
      <c r="Z131" s="801"/>
      <c r="AA131" s="802">
        <v>10282480</v>
      </c>
      <c r="AB131" s="803"/>
      <c r="AC131" s="803"/>
      <c r="AD131" s="803"/>
      <c r="AE131" s="804"/>
      <c r="AF131" s="805">
        <v>10492762</v>
      </c>
      <c r="AG131" s="803"/>
      <c r="AH131" s="803"/>
      <c r="AI131" s="803"/>
      <c r="AJ131" s="804"/>
      <c r="AK131" s="805">
        <v>10508938</v>
      </c>
      <c r="AL131" s="803"/>
      <c r="AM131" s="803"/>
      <c r="AN131" s="803"/>
      <c r="AO131" s="804"/>
      <c r="AP131" s="806"/>
      <c r="AQ131" s="807"/>
      <c r="AR131" s="807"/>
      <c r="AS131" s="807"/>
      <c r="AT131" s="808"/>
      <c r="AU131" s="284"/>
      <c r="AV131" s="284"/>
      <c r="AW131" s="284"/>
      <c r="AX131" s="767" t="s">
        <v>500</v>
      </c>
      <c r="AY131" s="768"/>
      <c r="AZ131" s="768"/>
      <c r="BA131" s="768"/>
      <c r="BB131" s="768"/>
      <c r="BC131" s="768"/>
      <c r="BD131" s="768"/>
      <c r="BE131" s="769"/>
      <c r="BF131" s="770" t="s">
        <v>131</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776" t="s">
        <v>501</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502</v>
      </c>
      <c r="W132" s="780"/>
      <c r="X132" s="780"/>
      <c r="Y132" s="780"/>
      <c r="Z132" s="781"/>
      <c r="AA132" s="782">
        <v>9.4318296749999995</v>
      </c>
      <c r="AB132" s="783"/>
      <c r="AC132" s="783"/>
      <c r="AD132" s="783"/>
      <c r="AE132" s="784"/>
      <c r="AF132" s="785">
        <v>8.9784367550000006</v>
      </c>
      <c r="AG132" s="783"/>
      <c r="AH132" s="783"/>
      <c r="AI132" s="783"/>
      <c r="AJ132" s="784"/>
      <c r="AK132" s="785">
        <v>5.9659596429999997</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503</v>
      </c>
      <c r="W133" s="759"/>
      <c r="X133" s="759"/>
      <c r="Y133" s="759"/>
      <c r="Z133" s="760"/>
      <c r="AA133" s="761">
        <v>9.4</v>
      </c>
      <c r="AB133" s="762"/>
      <c r="AC133" s="762"/>
      <c r="AD133" s="762"/>
      <c r="AE133" s="763"/>
      <c r="AF133" s="761">
        <v>9.1</v>
      </c>
      <c r="AG133" s="762"/>
      <c r="AH133" s="762"/>
      <c r="AI133" s="762"/>
      <c r="AJ133" s="763"/>
      <c r="AK133" s="761">
        <v>8.1</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U4HiwU1uttLs0PXlBKkEfaT3KEaA0jRns6V9LifZLi7AwyYriladxiNsThsHII1GtZZGAcbSIG1D8QBfBf5MDw==" saltValue="XytGr8QxUTX+KzK8DKkbR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7"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tabSelected="1" view="pageBreakPreview" topLeftCell="A25" zoomScaleNormal="85" zoomScaleSheetLayoutView="100" workbookViewId="0"/>
  </sheetViews>
  <sheetFormatPr defaultColWidth="0" defaultRowHeight="13.5" customHeight="1" zeroHeight="1" x14ac:dyDescent="0.15"/>
  <cols>
    <col min="1" max="120" width="2.71093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504</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32Fm/VK5h8W0+CCIELwnEmPvXVMPO5RTR8ufQMTPMMJbDbIAGmQzeV3p3VZBwRtF6J46dsGCEQWRiFws42CnqQ==" saltValue="t8D9APVWXoyZHRz82nE8wg=="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abSelected="1" zoomScaleNormal="100" zoomScaleSheetLayoutView="55" workbookViewId="0"/>
  </sheetViews>
  <sheetFormatPr defaultColWidth="0" defaultRowHeight="13.5" customHeight="1" zeroHeight="1" x14ac:dyDescent="0.15"/>
  <cols>
    <col min="1" max="116" width="2.57031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uZ0cLFf0MbsN2glYXWvCRcjwbsAGHDr5s3d5sNVE7twnN2R5/zSdSfC/XgrPtRmBoHtqgCztZ+gQUq2bVqIY0A==" saltValue="ICpi2wOnAUeyXf07RAHlw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tabSelected="1" view="pageBreakPreview" topLeftCell="A34" workbookViewId="0"/>
  </sheetViews>
  <sheetFormatPr defaultColWidth="0" defaultRowHeight="13.5" customHeight="1" zeroHeight="1" x14ac:dyDescent="0.15"/>
  <cols>
    <col min="1" max="36" width="2.42578125" style="292" customWidth="1"/>
    <col min="37" max="44" width="17" style="292" customWidth="1"/>
    <col min="45" max="45" width="6.140625" style="299" customWidth="1"/>
    <col min="46" max="46" width="3" style="297" customWidth="1"/>
    <col min="47" max="47" width="19.140625" style="292" hidden="1" customWidth="1"/>
    <col min="48" max="52" width="12.5703125" style="292" hidden="1" customWidth="1"/>
    <col min="53" max="16384" width="8.57031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505</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506</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4" t="s">
        <v>507</v>
      </c>
      <c r="AP7" s="303"/>
      <c r="AQ7" s="304" t="s">
        <v>508</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5"/>
      <c r="AP8" s="309" t="s">
        <v>509</v>
      </c>
      <c r="AQ8" s="310" t="s">
        <v>510</v>
      </c>
      <c r="AR8" s="311" t="s">
        <v>511</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8" t="s">
        <v>512</v>
      </c>
      <c r="AL9" s="1189"/>
      <c r="AM9" s="1189"/>
      <c r="AN9" s="1190"/>
      <c r="AO9" s="312">
        <v>3577227</v>
      </c>
      <c r="AP9" s="312">
        <v>57249</v>
      </c>
      <c r="AQ9" s="313">
        <v>57145</v>
      </c>
      <c r="AR9" s="314">
        <v>0.2</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8" t="s">
        <v>513</v>
      </c>
      <c r="AL10" s="1189"/>
      <c r="AM10" s="1189"/>
      <c r="AN10" s="1190"/>
      <c r="AO10" s="315">
        <v>4512</v>
      </c>
      <c r="AP10" s="315">
        <v>72</v>
      </c>
      <c r="AQ10" s="316">
        <v>3801</v>
      </c>
      <c r="AR10" s="317">
        <v>-98.1</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8" t="s">
        <v>514</v>
      </c>
      <c r="AL11" s="1189"/>
      <c r="AM11" s="1189"/>
      <c r="AN11" s="1190"/>
      <c r="AO11" s="315">
        <v>537897</v>
      </c>
      <c r="AP11" s="315">
        <v>8608</v>
      </c>
      <c r="AQ11" s="316">
        <v>6723</v>
      </c>
      <c r="AR11" s="317">
        <v>28</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8" t="s">
        <v>515</v>
      </c>
      <c r="AL12" s="1189"/>
      <c r="AM12" s="1189"/>
      <c r="AN12" s="1190"/>
      <c r="AO12" s="315">
        <v>2141</v>
      </c>
      <c r="AP12" s="315">
        <v>34</v>
      </c>
      <c r="AQ12" s="316">
        <v>959</v>
      </c>
      <c r="AR12" s="317">
        <v>-96.5</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8" t="s">
        <v>516</v>
      </c>
      <c r="AL13" s="1189"/>
      <c r="AM13" s="1189"/>
      <c r="AN13" s="1190"/>
      <c r="AO13" s="315" t="s">
        <v>517</v>
      </c>
      <c r="AP13" s="315" t="s">
        <v>517</v>
      </c>
      <c r="AQ13" s="316">
        <v>1</v>
      </c>
      <c r="AR13" s="317" t="s">
        <v>517</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8" t="s">
        <v>518</v>
      </c>
      <c r="AL14" s="1189"/>
      <c r="AM14" s="1189"/>
      <c r="AN14" s="1190"/>
      <c r="AO14" s="315">
        <v>324124</v>
      </c>
      <c r="AP14" s="315">
        <v>5187</v>
      </c>
      <c r="AQ14" s="316">
        <v>2728</v>
      </c>
      <c r="AR14" s="317">
        <v>90.1</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8" t="s">
        <v>519</v>
      </c>
      <c r="AL15" s="1189"/>
      <c r="AM15" s="1189"/>
      <c r="AN15" s="1190"/>
      <c r="AO15" s="315">
        <v>27217</v>
      </c>
      <c r="AP15" s="315">
        <v>436</v>
      </c>
      <c r="AQ15" s="316">
        <v>1349</v>
      </c>
      <c r="AR15" s="317">
        <v>-67.7</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1" t="s">
        <v>520</v>
      </c>
      <c r="AL16" s="1192"/>
      <c r="AM16" s="1192"/>
      <c r="AN16" s="1193"/>
      <c r="AO16" s="315">
        <v>-200140</v>
      </c>
      <c r="AP16" s="315">
        <v>-3203</v>
      </c>
      <c r="AQ16" s="316">
        <v>-4270</v>
      </c>
      <c r="AR16" s="317">
        <v>-25</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1" t="s">
        <v>192</v>
      </c>
      <c r="AL17" s="1192"/>
      <c r="AM17" s="1192"/>
      <c r="AN17" s="1193"/>
      <c r="AO17" s="315">
        <v>4272978</v>
      </c>
      <c r="AP17" s="315">
        <v>68384</v>
      </c>
      <c r="AQ17" s="316">
        <v>68438</v>
      </c>
      <c r="AR17" s="317">
        <v>-0.1</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521</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522</v>
      </c>
      <c r="AP20" s="323" t="s">
        <v>523</v>
      </c>
      <c r="AQ20" s="324" t="s">
        <v>524</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5" t="s">
        <v>525</v>
      </c>
      <c r="AL21" s="1186"/>
      <c r="AM21" s="1186"/>
      <c r="AN21" s="1187"/>
      <c r="AO21" s="327">
        <v>6.11</v>
      </c>
      <c r="AP21" s="328">
        <v>6.23</v>
      </c>
      <c r="AQ21" s="329">
        <v>-0.12</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5" t="s">
        <v>526</v>
      </c>
      <c r="AL22" s="1186"/>
      <c r="AM22" s="1186"/>
      <c r="AN22" s="1187"/>
      <c r="AO22" s="332">
        <v>93.4</v>
      </c>
      <c r="AP22" s="333">
        <v>98.5</v>
      </c>
      <c r="AQ22" s="334">
        <v>-5.0999999999999996</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527</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528</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529</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4" t="s">
        <v>507</v>
      </c>
      <c r="AP30" s="303"/>
      <c r="AQ30" s="304" t="s">
        <v>508</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5"/>
      <c r="AP31" s="309" t="s">
        <v>509</v>
      </c>
      <c r="AQ31" s="310" t="s">
        <v>510</v>
      </c>
      <c r="AR31" s="311" t="s">
        <v>511</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6" t="s">
        <v>530</v>
      </c>
      <c r="AL32" s="1177"/>
      <c r="AM32" s="1177"/>
      <c r="AN32" s="1178"/>
      <c r="AO32" s="342">
        <v>2068427</v>
      </c>
      <c r="AP32" s="342">
        <v>33103</v>
      </c>
      <c r="AQ32" s="343">
        <v>33979</v>
      </c>
      <c r="AR32" s="344">
        <v>-2.6</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6" t="s">
        <v>531</v>
      </c>
      <c r="AL33" s="1177"/>
      <c r="AM33" s="1177"/>
      <c r="AN33" s="1178"/>
      <c r="AO33" s="342" t="s">
        <v>517</v>
      </c>
      <c r="AP33" s="342" t="s">
        <v>517</v>
      </c>
      <c r="AQ33" s="343" t="s">
        <v>517</v>
      </c>
      <c r="AR33" s="344" t="s">
        <v>517</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6" t="s">
        <v>532</v>
      </c>
      <c r="AL34" s="1177"/>
      <c r="AM34" s="1177"/>
      <c r="AN34" s="1178"/>
      <c r="AO34" s="342" t="s">
        <v>517</v>
      </c>
      <c r="AP34" s="342" t="s">
        <v>517</v>
      </c>
      <c r="AQ34" s="343">
        <v>15</v>
      </c>
      <c r="AR34" s="344" t="s">
        <v>517</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6" t="s">
        <v>533</v>
      </c>
      <c r="AL35" s="1177"/>
      <c r="AM35" s="1177"/>
      <c r="AN35" s="1178"/>
      <c r="AO35" s="342">
        <v>1065727</v>
      </c>
      <c r="AP35" s="342">
        <v>17056</v>
      </c>
      <c r="AQ35" s="343">
        <v>9031</v>
      </c>
      <c r="AR35" s="344">
        <v>88.9</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6" t="s">
        <v>534</v>
      </c>
      <c r="AL36" s="1177"/>
      <c r="AM36" s="1177"/>
      <c r="AN36" s="1178"/>
      <c r="AO36" s="342">
        <v>14846</v>
      </c>
      <c r="AP36" s="342">
        <v>238</v>
      </c>
      <c r="AQ36" s="343">
        <v>1893</v>
      </c>
      <c r="AR36" s="344">
        <v>-87.4</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6" t="s">
        <v>535</v>
      </c>
      <c r="AL37" s="1177"/>
      <c r="AM37" s="1177"/>
      <c r="AN37" s="1178"/>
      <c r="AO37" s="342">
        <v>2101</v>
      </c>
      <c r="AP37" s="342">
        <v>34</v>
      </c>
      <c r="AQ37" s="343">
        <v>1352</v>
      </c>
      <c r="AR37" s="344">
        <v>-97.5</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9" t="s">
        <v>536</v>
      </c>
      <c r="AL38" s="1180"/>
      <c r="AM38" s="1180"/>
      <c r="AN38" s="1181"/>
      <c r="AO38" s="345" t="s">
        <v>517</v>
      </c>
      <c r="AP38" s="345" t="s">
        <v>517</v>
      </c>
      <c r="AQ38" s="346">
        <v>1</v>
      </c>
      <c r="AR38" s="334" t="s">
        <v>517</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9" t="s">
        <v>537</v>
      </c>
      <c r="AL39" s="1180"/>
      <c r="AM39" s="1180"/>
      <c r="AN39" s="1181"/>
      <c r="AO39" s="342">
        <v>-590029</v>
      </c>
      <c r="AP39" s="342">
        <v>-9443</v>
      </c>
      <c r="AQ39" s="343">
        <v>-6634</v>
      </c>
      <c r="AR39" s="344">
        <v>42.3</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6" t="s">
        <v>538</v>
      </c>
      <c r="AL40" s="1177"/>
      <c r="AM40" s="1177"/>
      <c r="AN40" s="1178"/>
      <c r="AO40" s="342">
        <v>-1934113</v>
      </c>
      <c r="AP40" s="342">
        <v>-30953</v>
      </c>
      <c r="AQ40" s="343">
        <v>-28305</v>
      </c>
      <c r="AR40" s="344">
        <v>9.4</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2" t="s">
        <v>305</v>
      </c>
      <c r="AL41" s="1183"/>
      <c r="AM41" s="1183"/>
      <c r="AN41" s="1184"/>
      <c r="AO41" s="342">
        <v>626959</v>
      </c>
      <c r="AP41" s="342">
        <v>10034</v>
      </c>
      <c r="AQ41" s="343">
        <v>11332</v>
      </c>
      <c r="AR41" s="344">
        <v>-11.5</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539</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540</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541</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9" t="s">
        <v>507</v>
      </c>
      <c r="AN49" s="1171" t="s">
        <v>542</v>
      </c>
      <c r="AO49" s="1172"/>
      <c r="AP49" s="1172"/>
      <c r="AQ49" s="1172"/>
      <c r="AR49" s="1173"/>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0"/>
      <c r="AN50" s="358" t="s">
        <v>543</v>
      </c>
      <c r="AO50" s="359" t="s">
        <v>544</v>
      </c>
      <c r="AP50" s="360" t="s">
        <v>545</v>
      </c>
      <c r="AQ50" s="361" t="s">
        <v>546</v>
      </c>
      <c r="AR50" s="362" t="s">
        <v>547</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548</v>
      </c>
      <c r="AL51" s="355"/>
      <c r="AM51" s="363">
        <v>12092773</v>
      </c>
      <c r="AN51" s="364">
        <v>193680</v>
      </c>
      <c r="AO51" s="365">
        <v>233.7</v>
      </c>
      <c r="AP51" s="366">
        <v>66255</v>
      </c>
      <c r="AQ51" s="367">
        <v>3.6</v>
      </c>
      <c r="AR51" s="368">
        <v>230.1</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549</v>
      </c>
      <c r="AM52" s="371">
        <v>653321</v>
      </c>
      <c r="AN52" s="372">
        <v>10464</v>
      </c>
      <c r="AO52" s="373">
        <v>29.8</v>
      </c>
      <c r="AP52" s="374">
        <v>31822</v>
      </c>
      <c r="AQ52" s="375">
        <v>8.8000000000000007</v>
      </c>
      <c r="AR52" s="376">
        <v>21</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550</v>
      </c>
      <c r="AL53" s="355"/>
      <c r="AM53" s="363">
        <v>21646662</v>
      </c>
      <c r="AN53" s="364">
        <v>346829</v>
      </c>
      <c r="AO53" s="365">
        <v>79.099999999999994</v>
      </c>
      <c r="AP53" s="366">
        <v>47278</v>
      </c>
      <c r="AQ53" s="367">
        <v>-28.6</v>
      </c>
      <c r="AR53" s="368">
        <v>107.7</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549</v>
      </c>
      <c r="AM54" s="371">
        <v>2713080</v>
      </c>
      <c r="AN54" s="372">
        <v>43470</v>
      </c>
      <c r="AO54" s="373">
        <v>315.39999999999998</v>
      </c>
      <c r="AP54" s="374">
        <v>24096</v>
      </c>
      <c r="AQ54" s="375">
        <v>-24.3</v>
      </c>
      <c r="AR54" s="376">
        <v>339.7</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551</v>
      </c>
      <c r="AL55" s="355"/>
      <c r="AM55" s="363">
        <v>6176880</v>
      </c>
      <c r="AN55" s="364">
        <v>98817</v>
      </c>
      <c r="AO55" s="365">
        <v>-71.5</v>
      </c>
      <c r="AP55" s="366">
        <v>44504</v>
      </c>
      <c r="AQ55" s="367">
        <v>-5.9</v>
      </c>
      <c r="AR55" s="368">
        <v>-65.599999999999994</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549</v>
      </c>
      <c r="AM56" s="371">
        <v>345717</v>
      </c>
      <c r="AN56" s="372">
        <v>5531</v>
      </c>
      <c r="AO56" s="373">
        <v>-87.3</v>
      </c>
      <c r="AP56" s="374">
        <v>25876</v>
      </c>
      <c r="AQ56" s="375">
        <v>7.4</v>
      </c>
      <c r="AR56" s="376">
        <v>-94.7</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552</v>
      </c>
      <c r="AL57" s="355"/>
      <c r="AM57" s="363">
        <v>6134254</v>
      </c>
      <c r="AN57" s="364">
        <v>98189</v>
      </c>
      <c r="AO57" s="365">
        <v>-0.6</v>
      </c>
      <c r="AP57" s="366">
        <v>47820</v>
      </c>
      <c r="AQ57" s="367">
        <v>7.5</v>
      </c>
      <c r="AR57" s="368">
        <v>-8.1</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549</v>
      </c>
      <c r="AM58" s="371">
        <v>511136</v>
      </c>
      <c r="AN58" s="372">
        <v>8182</v>
      </c>
      <c r="AO58" s="373">
        <v>47.9</v>
      </c>
      <c r="AP58" s="374">
        <v>25855</v>
      </c>
      <c r="AQ58" s="375">
        <v>-0.1</v>
      </c>
      <c r="AR58" s="376">
        <v>48</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553</v>
      </c>
      <c r="AL59" s="355"/>
      <c r="AM59" s="363">
        <v>3911560</v>
      </c>
      <c r="AN59" s="364">
        <v>62600</v>
      </c>
      <c r="AO59" s="365">
        <v>-36.200000000000003</v>
      </c>
      <c r="AP59" s="366">
        <v>41934</v>
      </c>
      <c r="AQ59" s="367">
        <v>-12.3</v>
      </c>
      <c r="AR59" s="368">
        <v>-23.9</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549</v>
      </c>
      <c r="AM60" s="371">
        <v>421545</v>
      </c>
      <c r="AN60" s="372">
        <v>6746</v>
      </c>
      <c r="AO60" s="373">
        <v>-17.600000000000001</v>
      </c>
      <c r="AP60" s="374">
        <v>23352</v>
      </c>
      <c r="AQ60" s="375">
        <v>-9.6999999999999993</v>
      </c>
      <c r="AR60" s="376">
        <v>-7.9</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554</v>
      </c>
      <c r="AL61" s="377"/>
      <c r="AM61" s="378">
        <v>9992426</v>
      </c>
      <c r="AN61" s="379">
        <v>160023</v>
      </c>
      <c r="AO61" s="380">
        <v>40.9</v>
      </c>
      <c r="AP61" s="381">
        <v>49558</v>
      </c>
      <c r="AQ61" s="382">
        <v>-7.1</v>
      </c>
      <c r="AR61" s="368">
        <v>48</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549</v>
      </c>
      <c r="AM62" s="371">
        <v>928960</v>
      </c>
      <c r="AN62" s="372">
        <v>14879</v>
      </c>
      <c r="AO62" s="373">
        <v>57.6</v>
      </c>
      <c r="AP62" s="374">
        <v>26200</v>
      </c>
      <c r="AQ62" s="375">
        <v>-3.6</v>
      </c>
      <c r="AR62" s="376">
        <v>61.2</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5CDLdoeRObtwO4a2PuZg4lmrFjkHql0BRheTvpv3/zeEprnexdymEVSCX7krcfph3poRPb8pN8ijLR/ZCMXiSg==" saltValue="ddATazQENdKkMSvyl8wii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abSelected="1" zoomScale="85" zoomScaleNormal="85" zoomScaleSheetLayoutView="55" workbookViewId="0"/>
  </sheetViews>
  <sheetFormatPr defaultColWidth="0" defaultRowHeight="13.5" customHeight="1" zeroHeight="1" x14ac:dyDescent="0.15"/>
  <cols>
    <col min="1" max="125" width="2.425781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dv8pFN/ldNouRWG/KDM3PfPOFHai7eAKLegob0bzUApH2c29AiVtolDP73iMiqYrRX1cubY7qZl+TXIJD051SA==" saltValue="qh78Zssu6/k1kwcYgixYt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abSelected="1" topLeftCell="A34" zoomScaleNormal="100" zoomScaleSheetLayoutView="55" workbookViewId="0"/>
  </sheetViews>
  <sheetFormatPr defaultColWidth="0" defaultRowHeight="13.5" customHeight="1" zeroHeight="1" x14ac:dyDescent="0.15"/>
  <cols>
    <col min="1" max="125" width="2.425781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jrhisftWEW8JMbjowNVGHPNntqIMRQS+U4iY7rODPn0bU+UsRLp7QfLnxrQRFegfytdSZbTPd2EsjalGDyngzg==" saltValue="9/Ml7P0EGvD6dqogERO5Z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abSelected="1" topLeftCell="A28" zoomScale="70" zoomScaleNormal="70" zoomScaleSheetLayoutView="100" workbookViewId="0"/>
  </sheetViews>
  <sheetFormatPr defaultColWidth="0" defaultRowHeight="13.5" customHeight="1" zeroHeight="1" x14ac:dyDescent="0.15"/>
  <cols>
    <col min="1" max="1" width="8.28515625" style="1" customWidth="1"/>
    <col min="2" max="16" width="14.57031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194" t="s">
        <v>3</v>
      </c>
      <c r="D47" s="1194"/>
      <c r="E47" s="1195"/>
      <c r="F47" s="11">
        <v>25.47</v>
      </c>
      <c r="G47" s="12">
        <v>22.96</v>
      </c>
      <c r="H47" s="12">
        <v>16.28</v>
      </c>
      <c r="I47" s="12">
        <v>15.85</v>
      </c>
      <c r="J47" s="13">
        <v>17.329999999999998</v>
      </c>
    </row>
    <row r="48" spans="2:10" ht="57.75" customHeight="1" x14ac:dyDescent="0.15">
      <c r="B48" s="14"/>
      <c r="C48" s="1196" t="s">
        <v>4</v>
      </c>
      <c r="D48" s="1196"/>
      <c r="E48" s="1197"/>
      <c r="F48" s="15">
        <v>0.26</v>
      </c>
      <c r="G48" s="16">
        <v>1.21</v>
      </c>
      <c r="H48" s="16">
        <v>0.92</v>
      </c>
      <c r="I48" s="16">
        <v>1.21</v>
      </c>
      <c r="J48" s="17">
        <v>5.18</v>
      </c>
    </row>
    <row r="49" spans="2:10" ht="57.75" customHeight="1" thickBot="1" x14ac:dyDescent="0.2">
      <c r="B49" s="18"/>
      <c r="C49" s="1198" t="s">
        <v>5</v>
      </c>
      <c r="D49" s="1198"/>
      <c r="E49" s="1199"/>
      <c r="F49" s="19" t="s">
        <v>563</v>
      </c>
      <c r="G49" s="20" t="s">
        <v>564</v>
      </c>
      <c r="H49" s="20" t="s">
        <v>565</v>
      </c>
      <c r="I49" s="20" t="s">
        <v>566</v>
      </c>
      <c r="J49" s="21">
        <v>4.5599999999999996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oyIsMVhuAPGl94yDBfdMHQzXDN3NQuwcfnGQ3ZTE2pjjMzkBhklmQEUYQFYdx4J2RCc0JtlTg11ZRcy0XExY+g==" saltValue="+p4Y12Xy2wVImgPWh2RbT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B2017018</cp:lastModifiedBy>
  <cp:lastPrinted>2020-03-23T06:44:13Z</cp:lastPrinted>
  <dcterms:created xsi:type="dcterms:W3CDTF">2020-02-10T02:24:26Z</dcterms:created>
  <dcterms:modified xsi:type="dcterms:W3CDTF">2020-03-23T06:57:04Z</dcterms:modified>
  <cp:category/>
</cp:coreProperties>
</file>