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rver001\多賀城市\00 市長公室\00-04 財政経営担当\財政経営ｻｰﾊﾞ\13-1.照会\R02\済030305〆【県市町村課】令和元年度財政状況資料集の作成等について（作業依頼）\02 回答\"/>
    </mc:Choice>
  </mc:AlternateContent>
  <bookViews>
    <workbookView xWindow="0" yWindow="0" windowWidth="15360" windowHeight="7635" tabRatio="801" firstSheet="1"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<sst xmlns="http://schemas.openxmlformats.org/spreadsheetml/2006/main" count="1056" uniqueCount="603">
  <si>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</si>
  <si>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</si>
  <si>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</si>
  <si>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</si>
  <si>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</si>
  <si>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</si>
  <si>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</si>
  <si>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※令和2年度中に市町村合併した団体で、合併前の団体ごとの決算に基づく連結実質赤字比率を算出していない団体については、グラフを表記しない。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</si>
  <si>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</si>
  <si>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</si>
  <si>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</si>
  <si>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</si>
  <si>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</si>
  <si>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</si>
  <si>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</si>
  <si>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</si>
  <si>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</si>
  <si>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</si>
  <si>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</si>
  <si>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</si>
  <si>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</si>
  <si>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</si>
  <si>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令和2年度中に市町村合併した団体で、合併前の団体ごとの決算に基づく実質公債費比率を算出していない団体については、グラフを表記しない。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</si>
  <si>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</si>
  <si>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</si>
  <si>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</si>
  <si>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</si>
  <si>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</si>
  <si>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</si>
  <si>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</si>
  <si>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</si>
  <si>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</si>
  <si>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</si>
  <si>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</si>
  <si>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</si>
  <si>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</si>
  <si>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</si>
  <si>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</si>
  <si>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</si>
  <si>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</si>
  <si>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</si>
  <si>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</si>
  <si>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</si>
  <si>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</si>
  <si>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</si>
  <si>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※令和2年度中に市町村合併した団体で、合併前の団体ごとの決算に基づく将来負担比率を算出していない団体については、グラフを表記しない。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</si>
  <si>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</si>
  <si>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</si>
  <si>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</si>
  <si>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</si>
  <si>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</si>
  <si>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</si>
  <si>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</si>
  <si>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</si>
  <si>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</si>
  <si>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</si>
  <si>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</si>
  <si>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</si>
  <si>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</si>
  <si>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</si>
  <si>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</si>
  <si>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</si>
  <si>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</si>
  <si>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</si>
  <si>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</si>
  <si>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</si>
  <si>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</si>
  <si>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</si>
  <si>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</si>
  <si>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</si>
  <si>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</si>
  <si>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</si>
  <si>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</si>
  <si>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</si>
  <si>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</si>
  <si>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</si>
  <si>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</si>
  <si>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</si>
  <si>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</si>
  <si>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令和元年度　財政状況資料集</t>
    <phoneticPr fontId="6"/>
  </si>
  <si>
    <t>総括表（市町村）</t>
    <rPh sb="0" eb="2">
      <t>ソウカツ</t>
    </rPh>
    <rPh sb="2" eb="3">
      <t>ヒョウ</t>
    </rPh>
    <rPh sb="4" eb="7">
      <t>シチョウソン</t>
    </rPh>
    <phoneticPr fontId="6"/>
  </si>
  <si>
    <t>都道府県名</t>
    <phoneticPr fontId="6"/>
  </si>
  <si>
    <t>宮城県</t>
    <phoneticPr fontId="6"/>
  </si>
  <si>
    <t>市町村類型</t>
    <phoneticPr fontId="6"/>
  </si>
  <si>
    <t>Ⅱ－３</t>
    <phoneticPr fontId="6"/>
  </si>
  <si>
    <t>指定団体等の指定状況</t>
    <phoneticPr fontId="6"/>
  </si>
  <si>
    <t>令和元年度(千円)</t>
    <rPh sb="0" eb="2">
      <t>レイワ</t>
    </rPh>
    <rPh sb="2" eb="3">
      <t>ガン</t>
    </rPh>
    <rPh sb="3" eb="5">
      <t>ネンド</t>
    </rPh>
    <rPh sb="6" eb="8">
      <t>センエン</t>
    </rPh>
    <phoneticPr fontId="6"/>
  </si>
  <si>
    <t>平成30年度(千円)</t>
    <rPh sb="0" eb="2">
      <t>ヘイセイ</t>
    </rPh>
    <rPh sb="4" eb="6">
      <t>ネンド</t>
    </rPh>
    <phoneticPr fontId="6"/>
  </si>
  <si>
    <t>令和元年度(千円･％)</t>
    <rPh sb="0" eb="2">
      <t>レイワ</t>
    </rPh>
    <rPh sb="2" eb="3">
      <t>ガン</t>
    </rPh>
    <rPh sb="3" eb="5">
      <t>ネンド</t>
    </rPh>
    <rPh sb="6" eb="8">
      <t>センエン</t>
    </rPh>
    <phoneticPr fontId="6"/>
  </si>
  <si>
    <t>平成30年度(千円･％)</t>
    <rPh sb="0" eb="2">
      <t>ヘイセイ</t>
    </rPh>
    <rPh sb="4" eb="6">
      <t>ネンド</t>
    </rPh>
    <rPh sb="7" eb="9">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</si>
  <si>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</si>
  <si>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</si>
  <si>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</si>
  <si>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</si>
  <si>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</si>
  <si>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</si>
  <si>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</si>
  <si>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多賀城市</t>
    <phoneticPr fontId="6"/>
  </si>
  <si>
    <t>地方交付税種地</t>
    <rPh sb="0" eb="2">
      <t>チホウ</t>
    </rPh>
    <rPh sb="2" eb="5">
      <t>コウフゼイ</t>
    </rPh>
    <rPh sb="5" eb="6">
      <t>シュ</t>
    </rPh>
    <rPh sb="6" eb="7">
      <t>チ</t>
    </rPh>
    <phoneticPr fontId="6"/>
  </si>
  <si>
    <t>1-4</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</si>
  <si>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</si>
  <si>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</si>
  <si>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</si>
  <si>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</si>
  <si>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</si>
  <si>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</si>
  <si>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</si>
  <si>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</si>
  <si>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</si>
  <si>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</si>
  <si>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</si>
  <si>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</si>
  <si>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</si>
  <si>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平成27年国調(人)</t>
    <rPh sb="0" eb="2">
      <t>ヘイセイ</t>
    </rPh>
    <rPh sb="4" eb="5">
      <t>ネン</t>
    </rPh>
    <rPh sb="5" eb="6">
      <t>コク</t>
    </rPh>
    <rPh sb="6" eb="7">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</si>
  <si>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</si>
  <si>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</si>
  <si>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</si>
  <si>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</si>
  <si>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平成22年国調(人)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</si>
  <si>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</si>
  <si>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</si>
  <si>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</si>
  <si>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</si>
  <si>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-1.5</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</si>
  <si>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</si>
  <si>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</si>
  <si>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</si>
  <si>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</si>
  <si>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</si>
  <si>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令02.01.01(人)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</si>
  <si>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</si>
  <si>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</si>
  <si>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</si>
  <si>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</si>
  <si>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</si>
  <si>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</si>
  <si>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</si>
  <si>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</si>
  <si>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</si>
  <si>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</si>
  <si>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</si>
  <si>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</si>
  <si>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</si>
  <si>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</si>
  <si>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平31.01.01(人)</t>
    <rPh sb="0" eb="1">
      <t>ヘイ</t>
    </rPh>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</si>
  <si>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</si>
  <si>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</si>
  <si>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</si>
  <si>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</si>
  <si>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</si>
  <si>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</si>
  <si>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26"/>
  </si>
  <si>
    <t>うち日本人(％)</t>
    <phoneticPr fontId="6"/>
  </si>
  <si>
    <t>-0.2</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</si>
  <si>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</si>
  <si>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</si>
  <si>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</si>
  <si>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</si>
  <si>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</si>
  <si>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</si>
  <si>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</si>
  <si>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</si>
  <si>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</si>
  <si>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</si>
  <si>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</si>
  <si>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</si>
  <si>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</si>
  <si>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</si>
  <si>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</si>
  <si>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</si>
  <si>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</si>
  <si>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</si>
  <si>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</si>
  <si>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</si>
  <si>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</si>
  <si>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</si>
  <si>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</si>
  <si>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</si>
  <si>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</si>
  <si>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</si>
  <si>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</si>
  <si>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</si>
  <si>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</si>
  <si>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</si>
  <si>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</si>
  <si>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</si>
  <si>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</si>
  <si>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</si>
  <si>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</si>
  <si>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</si>
  <si>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</si>
  <si>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</si>
  <si>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</si>
  <si>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</si>
  <si>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</si>
  <si>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</si>
  <si>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</si>
  <si>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</si>
  <si>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</si>
  <si>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</si>
  <si>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</si>
  <si>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</si>
  <si>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</si>
  <si>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</si>
  <si>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</si>
  <si>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</si>
  <si>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</si>
  <si>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</si>
  <si>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</si>
  <si>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</si>
  <si>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</si>
  <si>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</si>
  <si>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令和元年度</t>
    <phoneticPr fontId="26"/>
  </si>
  <si>
    <t>宮城県多賀城市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</si>
  <si>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</si>
  <si>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</si>
  <si>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</si>
  <si>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</si>
  <si>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</si>
  <si>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</si>
  <si>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</si>
  <si>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</si>
  <si>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</si>
  <si>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</si>
  <si>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</si>
  <si>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</si>
  <si>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</si>
  <si>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</si>
  <si>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</si>
  <si>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</si>
  <si>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</si>
  <si>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</si>
  <si>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</si>
  <si>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</si>
  <si>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</si>
  <si>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</si>
  <si>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</si>
  <si>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</si>
  <si>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</si>
  <si>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</si>
  <si>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</si>
  <si>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</si>
  <si>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</si>
  <si>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t>
    <phoneticPr fontId="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</si>
  <si>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</si>
  <si>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</si>
  <si>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</si>
  <si>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</si>
  <si>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</si>
  <si>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</si>
  <si>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</si>
  <si>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</si>
  <si>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</si>
  <si>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</si>
  <si>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</si>
  <si>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</si>
  <si>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</si>
  <si>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</si>
  <si>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</si>
  <si>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</si>
  <si>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</si>
  <si>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</si>
  <si>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</si>
  <si>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</si>
  <si>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地方特例交付金等</t>
    <rPh sb="7" eb="8">
      <t>トウ</t>
    </rPh>
    <phoneticPr fontId="17"/>
  </si>
  <si>
    <t>　　特別土地保有税</t>
    <phoneticPr fontId="6"/>
  </si>
  <si>
    <t>公債費</t>
  </si>
  <si>
    <t>　個人住民税減収補塡特例交付金</t>
    <phoneticPr fontId="6"/>
  </si>
  <si>
    <t>　法定外普通税</t>
    <phoneticPr fontId="6"/>
  </si>
  <si>
    <t>諸支出金</t>
    <rPh sb="3" eb="4">
      <t>キン</t>
    </rPh>
    <phoneticPr fontId="26"/>
  </si>
  <si>
    <t>　自動車税減収補塡特例交付金</t>
    <rPh sb="7" eb="9">
      <t>ホテン</t>
    </rPh>
    <rPh sb="13" eb="14">
      <t>キン</t>
    </rPh>
    <phoneticPr fontId="30"/>
  </si>
  <si>
    <t>目的税</t>
  </si>
  <si>
    <t>前年度繰上充用金</t>
    <phoneticPr fontId="6"/>
  </si>
  <si>
    <t>　軽自動車税減収補塡特例交付金</t>
    <rPh sb="8" eb="10">
      <t>ホテン</t>
    </rPh>
    <phoneticPr fontId="30"/>
  </si>
  <si>
    <t>　法定目的税</t>
    <phoneticPr fontId="6"/>
  </si>
  <si>
    <t>歳出合計</t>
  </si>
  <si>
    <t>　子ども・子育て支援臨時交付金</t>
  </si>
  <si>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</si>
  <si>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</si>
  <si>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</si>
  <si>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</si>
  <si>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</si>
  <si>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</si>
  <si>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</si>
  <si>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</si>
  <si>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</si>
  <si>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</si>
  <si>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</si>
  <si>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</si>
  <si>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</si>
  <si>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</si>
  <si>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</si>
  <si>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</si>
  <si>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</si>
  <si>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</si>
  <si>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</si>
  <si>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</si>
  <si>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</si>
  <si>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</si>
  <si>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</si>
  <si>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</si>
  <si>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</si>
  <si>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</si>
  <si>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</si>
  <si>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元利償還金</t>
    <phoneticPr fontId="6"/>
  </si>
  <si>
    <t>手数料</t>
  </si>
  <si>
    <t>令和元年度</t>
    <rPh sb="0" eb="2">
      <t>レイワ</t>
    </rPh>
    <rPh sb="2" eb="3">
      <t>ガン</t>
    </rPh>
    <rPh sb="3" eb="5">
      <t>ネンド</t>
    </rPh>
    <phoneticPr fontId="6"/>
  </si>
  <si>
    <t>平成30年度</t>
    <rPh sb="0" eb="2">
      <t>ヘイセイ</t>
    </rPh>
    <rPh sb="4" eb="6">
      <t>ネンド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</si>
  <si>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</si>
  <si>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</si>
  <si>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</si>
  <si>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</si>
  <si>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</si>
  <si>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</si>
  <si>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</si>
  <si>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</si>
  <si>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</si>
  <si>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</si>
  <si>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</si>
  <si>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</si>
  <si>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</si>
  <si>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</si>
  <si>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</si>
  <si>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</si>
  <si>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</si>
  <si>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</si>
  <si>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</si>
  <si>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</si>
  <si>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</si>
  <si>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</si>
  <si>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</si>
  <si>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</si>
  <si>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</si>
  <si>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</si>
  <si>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</si>
  <si>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</si>
  <si>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</si>
  <si>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</si>
  <si>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</si>
  <si>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</si>
  <si>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</si>
  <si>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</si>
  <si>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</si>
  <si>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</si>
  <si>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</si>
  <si>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</si>
  <si>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</si>
  <si>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うち臨時財政対策債</t>
    <phoneticPr fontId="6"/>
  </si>
  <si>
    <t>国民健康保険</t>
    <phoneticPr fontId="6"/>
  </si>
  <si>
    <t>国庫支出金</t>
    <phoneticPr fontId="6"/>
  </si>
  <si>
    <t>　前年度繰上充用金</t>
    <phoneticPr fontId="6"/>
  </si>
  <si>
    <t>歳入合計</t>
    <phoneticPr fontId="6"/>
  </si>
  <si>
    <t>その他</t>
    <phoneticPr fontId="6"/>
  </si>
  <si>
    <t>保険給付費</t>
    <phoneticPr fontId="6"/>
  </si>
  <si>
    <t>投資的経費計</t>
    <rPh sb="5" eb="6">
      <t>ケイ</t>
    </rPh>
    <phoneticPr fontId="6"/>
  </si>
  <si>
    <t>　　うち人件費</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</si>
  <si>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</si>
  <si>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</si>
  <si>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</si>
  <si>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</si>
  <si>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</si>
  <si>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</si>
  <si>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</si>
  <si>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</si>
  <si>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</si>
  <si>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</si>
  <si>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令和元年度</t>
  </si>
  <si>
    <t>宮城県多賀城市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</si>
  <si>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</si>
  <si>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</si>
  <si>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</si>
  <si>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</si>
  <si>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</si>
  <si>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</si>
  <si>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</si>
  <si>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</si>
  <si>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</si>
  <si>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</si>
  <si>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</si>
  <si>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</si>
  <si>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</si>
  <si>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</si>
  <si>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</si>
  <si>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</si>
  <si>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</si>
  <si>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</si>
  <si>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</si>
  <si>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</si>
  <si>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</si>
  <si>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</si>
  <si>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</si>
  <si>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</si>
  <si>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</si>
  <si>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</si>
  <si>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</si>
  <si>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</si>
  <si>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</si>
  <si>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</si>
  <si>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</si>
  <si>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</si>
  <si>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</si>
  <si>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</si>
  <si>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</si>
  <si>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</si>
  <si>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</si>
  <si>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</si>
  <si>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</si>
  <si>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</si>
  <si>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</si>
  <si>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</si>
  <si>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</si>
  <si>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</si>
  <si>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</si>
  <si>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</si>
  <si>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</si>
  <si>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</si>
  <si>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</si>
  <si>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</si>
  <si>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</si>
  <si>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</si>
  <si>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</si>
  <si>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</si>
  <si>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</si>
  <si>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</si>
  <si>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</si>
  <si>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</si>
  <si>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</si>
  <si>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平成29年度</t>
    <rPh sb="0" eb="2">
      <t>ヘイセイ</t>
    </rPh>
    <rPh sb="4" eb="6">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</si>
  <si>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</si>
  <si>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</si>
  <si>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</si>
  <si>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</si>
  <si>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</si>
  <si>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</si>
  <si>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</si>
  <si>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</si>
  <si>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</si>
  <si>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</si>
  <si>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</si>
  <si>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</si>
  <si>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</si>
  <si>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</si>
  <si>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</si>
  <si>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</si>
  <si>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</si>
  <si>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</si>
  <si>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</si>
  <si>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</si>
  <si>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</si>
  <si>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</si>
  <si>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</si>
  <si>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</si>
  <si>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</si>
  <si>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</si>
  <si>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</si>
  <si>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</si>
  <si>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</si>
  <si>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</si>
  <si>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</si>
  <si>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</si>
  <si>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</si>
  <si>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t>
    <phoneticPr fontId="6"/>
  </si>
  <si>
    <t>-</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</si>
  <si>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</si>
  <si>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</si>
  <si>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t>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</si>
  <si>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</si>
  <si>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</si>
  <si>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</si>
  <si>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</si>
  <si>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</si>
  <si>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</si>
  <si>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</si>
  <si>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</si>
  <si>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</si>
  <si>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 xml:space="preserve">基準財政需要額算入見込額 </t>
    <rPh sb="0" eb="2">
      <t>キジュン</t>
    </rPh>
    <rPh sb="2" eb="4">
      <t>ザイセイ</t>
    </rPh>
    <rPh sb="4" eb="7">
      <t>ジュヨウガク</t>
    </rPh>
    <rPh sb="7" eb="9">
      <t>サンニュウ</t>
    </rPh>
    <rPh sb="9" eb="12">
      <t>ミコミガク</t>
    </rPh>
    <phoneticPr fontId="32"/>
  </si>
  <si>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</si>
  <si>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</si>
  <si>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</si>
  <si>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</si>
  <si>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</si>
  <si>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</si>
  <si>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</si>
  <si>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</si>
  <si>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</si>
  <si>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令和元年度</t>
    <rPh sb="0" eb="3">
      <t>レイワガン</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</si>
  <si>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</si>
  <si>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</si>
  <si>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</si>
  <si>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</si>
  <si>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</si>
  <si>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</si>
  <si>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</si>
  <si>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</si>
  <si>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</si>
  <si>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</si>
  <si>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</si>
  <si>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</si>
  <si>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</si>
  <si>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</si>
  <si>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</si>
  <si>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</si>
  <si>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</si>
  <si>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</si>
  <si>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</si>
  <si>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</si>
  <si>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</si>
  <si>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</si>
  <si>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</si>
  <si>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</si>
  <si>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</si>
  <si>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</si>
  <si>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</si>
  <si>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</si>
  <si>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</si>
  <si>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</si>
  <si>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</si>
  <si>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</si>
  <si>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</si>
  <si>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</si>
  <si>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</si>
  <si>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</si>
  <si>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</si>
  <si>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</si>
  <si>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</si>
  <si>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</si>
  <si>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</si>
  <si>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</si>
  <si>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</si>
  <si>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</si>
  <si>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</si>
  <si>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</si>
  <si>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</si>
  <si>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</si>
  <si>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</si>
  <si>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</si>
  <si>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</si>
  <si>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</si>
  <si>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</si>
  <si>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</si>
  <si>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</si>
  <si>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</si>
  <si>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</si>
  <si>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</si>
  <si>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</si>
  <si>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</si>
  <si>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</si>
  <si>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H27</t>
  </si>
  <si>
    <t>うち単独分</t>
    <rPh sb="2" eb="4">
      <t>タンドク</t>
    </rPh>
    <rPh sb="4" eb="5">
      <t>ブン</t>
    </rPh>
    <phoneticPr fontId="6"/>
  </si>
  <si>
    <t xml:space="preserve"> H28</t>
  </si>
  <si>
    <t xml:space="preserve"> H29</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</si>
  <si>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</si>
  <si>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</si>
  <si>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</si>
  <si>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</si>
  <si>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</si>
  <si>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</si>
  <si>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H27</t>
  </si>
  <si>
    <t>H28</t>
  </si>
  <si>
    <t>H29</t>
  </si>
  <si>
    <t>H30</t>
  </si>
  <si>
    <t>R01</t>
  </si>
  <si>
    <t>▲ 1.49</t>
  </si>
  <si>
    <t>▲ 7.17</t>
  </si>
  <si>
    <t>▲ 0.50</t>
  </si>
  <si>
    <t>水道事業会計</t>
  </si>
  <si>
    <t>一般会計</t>
  </si>
  <si>
    <t>介護保険特別会計</t>
  </si>
  <si>
    <t>下水道事業特別会計</t>
  </si>
  <si>
    <t>国民健康保険特別会計</t>
  </si>
  <si>
    <t>後期高齢者医療特別会計</t>
  </si>
  <si>
    <t>その他会計（赤字）</t>
  </si>
  <si>
    <t>その他会計（黒字）</t>
  </si>
  <si>
    <t>（百万円）</t>
    <phoneticPr fontId="6"/>
  </si>
  <si>
    <t>H26末</t>
    <phoneticPr fontId="6"/>
  </si>
  <si>
    <t>H27末</t>
    <phoneticPr fontId="6"/>
  </si>
  <si>
    <t>H28末</t>
    <phoneticPr fontId="6"/>
  </si>
  <si>
    <t>H29末</t>
    <phoneticPr fontId="6"/>
  </si>
  <si>
    <t>H30末</t>
    <phoneticPr fontId="6"/>
  </si>
  <si>
    <t>宮城東部衛生処理組合</t>
    <rPh sb="0" eb="2">
      <t>ミヤギ</t>
    </rPh>
    <rPh sb="2" eb="4">
      <t>トウブ</t>
    </rPh>
    <rPh sb="4" eb="6">
      <t>エイセイ</t>
    </rPh>
    <rPh sb="6" eb="8">
      <t>ショリ</t>
    </rPh>
    <rPh sb="8" eb="10">
      <t>クミアイ</t>
    </rPh>
    <phoneticPr fontId="3"/>
  </si>
  <si>
    <t>宮城県市町村職員退職手当組合</t>
    <rPh sb="0" eb="3">
      <t>ミヤギケン</t>
    </rPh>
    <rPh sb="3" eb="6">
      <t>シチョウソン</t>
    </rPh>
    <rPh sb="6" eb="8">
      <t>ショクイン</t>
    </rPh>
    <rPh sb="8" eb="10">
      <t>タイショク</t>
    </rPh>
    <rPh sb="10" eb="12">
      <t>テアテ</t>
    </rPh>
    <rPh sb="12" eb="14">
      <t>クミアイ</t>
    </rPh>
    <phoneticPr fontId="3"/>
  </si>
  <si>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
  </si>
  <si>
    <t>塩釜地区消防事務組合</t>
    <rPh sb="0" eb="2">
      <t>シオガマ</t>
    </rPh>
    <rPh sb="2" eb="4">
      <t>チク</t>
    </rPh>
    <rPh sb="4" eb="6">
      <t>ショウボウ</t>
    </rPh>
    <rPh sb="6" eb="8">
      <t>ジム</t>
    </rPh>
    <rPh sb="8" eb="10">
      <t>クミアイ</t>
    </rPh>
    <phoneticPr fontId="3"/>
  </si>
  <si>
    <t>宮城県市町村自治振興センター</t>
    <rPh sb="0" eb="3">
      <t>ミヤギケン</t>
    </rPh>
    <rPh sb="3" eb="6">
      <t>シチョウソン</t>
    </rPh>
    <rPh sb="6" eb="8">
      <t>ジチ</t>
    </rPh>
    <rPh sb="8" eb="10">
      <t>シンコウ</t>
    </rPh>
    <phoneticPr fontId="3"/>
  </si>
  <si>
    <t>宮城県後期高齢者医療連合組合</t>
    <rPh sb="0" eb="3">
      <t>ミヤギケン</t>
    </rPh>
    <rPh sb="3" eb="5">
      <t>コウキ</t>
    </rPh>
    <rPh sb="5" eb="8">
      <t>コウレイシャ</t>
    </rPh>
    <rPh sb="8" eb="10">
      <t>イリョウ</t>
    </rPh>
    <rPh sb="10" eb="12">
      <t>レンゴウ</t>
    </rPh>
    <rPh sb="12" eb="14">
      <t>クミアイ</t>
    </rPh>
    <phoneticPr fontId="3"/>
  </si>
  <si>
    <t>宮城県後期高齢者医療事業会計</t>
    <rPh sb="0" eb="3">
      <t>ミヤギケン</t>
    </rPh>
    <rPh sb="3" eb="5">
      <t>コウキ</t>
    </rPh>
    <rPh sb="5" eb="8">
      <t>コウレイシャ</t>
    </rPh>
    <rPh sb="8" eb="10">
      <t>イリョウ</t>
    </rPh>
    <rPh sb="10" eb="12">
      <t>ジギョウ</t>
    </rPh>
    <rPh sb="12" eb="14">
      <t>カイケイ</t>
    </rPh>
    <phoneticPr fontId="3"/>
  </si>
  <si>
    <t>東日本大震災復興交付金事業基金</t>
    <rPh sb="0" eb="1">
      <t>ヒガシ</t>
    </rPh>
    <rPh sb="1" eb="3">
      <t>ニホン</t>
    </rPh>
    <rPh sb="3" eb="6">
      <t>ダイシンサイ</t>
    </rPh>
    <rPh sb="6" eb="8">
      <t>フッコウ</t>
    </rPh>
    <rPh sb="8" eb="11">
      <t>コウフキン</t>
    </rPh>
    <rPh sb="11" eb="13">
      <t>ジギョウ</t>
    </rPh>
    <rPh sb="13" eb="15">
      <t>キキン</t>
    </rPh>
    <phoneticPr fontId="6"/>
  </si>
  <si>
    <t>庁舎耐震対策等事業基金</t>
    <rPh sb="0" eb="2">
      <t>チョウシャ</t>
    </rPh>
    <rPh sb="2" eb="4">
      <t>タイシン</t>
    </rPh>
    <rPh sb="4" eb="6">
      <t>タイサク</t>
    </rPh>
    <rPh sb="6" eb="7">
      <t>トウ</t>
    </rPh>
    <rPh sb="7" eb="9">
      <t>ジギョウ</t>
    </rPh>
    <rPh sb="9" eb="11">
      <t>キキン</t>
    </rPh>
    <phoneticPr fontId="6"/>
  </si>
  <si>
    <t>史跡のまち基金</t>
    <rPh sb="0" eb="2">
      <t>シセキ</t>
    </rPh>
    <rPh sb="5" eb="7">
      <t>キキン</t>
    </rPh>
    <phoneticPr fontId="6"/>
  </si>
  <si>
    <t>多賀城市土地開発公社</t>
    <rPh sb="0" eb="4">
      <t>タガジョウシ</t>
    </rPh>
    <rPh sb="4" eb="6">
      <t>トチ</t>
    </rPh>
    <rPh sb="6" eb="8">
      <t>カイハツ</t>
    </rPh>
    <rPh sb="8" eb="10">
      <t>コウシャ</t>
    </rPh>
    <phoneticPr fontId="3"/>
  </si>
  <si>
    <t>多賀城駅北開発</t>
    <rPh sb="0" eb="3">
      <t>タガジョウ</t>
    </rPh>
    <rPh sb="3" eb="4">
      <t>エキ</t>
    </rPh>
    <rPh sb="4" eb="5">
      <t>キタ</t>
    </rPh>
    <rPh sb="5" eb="7">
      <t>カイハツ</t>
    </rPh>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</si>
  <si>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</si>
  <si>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</si>
  <si>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</si>
  <si>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</si>
  <si>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</si>
  <si>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</si>
  <si>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</si>
  <si>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</si>
  <si>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</si>
  <si>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</si>
  <si>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ふるさと・多賀城応援基金</t>
    <rPh sb="5" eb="12">
      <t>タガジョウオウエンキキン</t>
    </rPh>
    <phoneticPr fontId="6"/>
  </si>
  <si>
    <t>東日本大震災復興基金</t>
    <rPh sb="0" eb="1">
      <t>ヒガシ</t>
    </rPh>
    <rPh sb="1" eb="3">
      <t>ニホン</t>
    </rPh>
    <rPh sb="3" eb="6">
      <t>ダイシンサイ</t>
    </rPh>
    <rPh sb="6" eb="8">
      <t>フッコウ</t>
    </rPh>
    <rPh sb="8" eb="10">
      <t>キキン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</si>
</sst>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2"/>
      <color theme="1"/>
      <name val="ＭＳ 明朝"/>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cellStyleXfs>
  <cellXfs count="1273">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Border="1" applyAlignment="1">
      <alignment horizontal="center"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27" fillId="0" borderId="0" xfId="8" applyNumberFormat="1" applyFont="1" applyFill="1" applyBorder="1" applyAlignment="1" applyProtection="1">
      <alignment horizontal="left" vertical="center" wrapText="1"/>
      <protection hidden="1"/>
    </xf>
    <xf numFmtId="186" fontId="21" fillId="0" borderId="0" xfId="8" applyNumberFormat="1" applyFont="1" applyFill="1" applyBorder="1" applyAlignment="1" applyProtection="1">
      <alignment horizontal="center" vertical="center" shrinkToFit="1"/>
      <protection hidden="1"/>
    </xf>
    <xf numFmtId="0" fontId="21" fillId="0" borderId="0" xfId="8" applyFont="1" applyFill="1" applyBorder="1" applyAlignment="1" applyProtection="1">
      <alignment horizontal="center" vertical="center" shrinkToFit="1"/>
      <protection hidden="1"/>
    </xf>
    <xf numFmtId="0" fontId="21" fillId="0" borderId="0" xfId="8" applyFont="1" applyFill="1" applyBorder="1" applyAlignment="1">
      <alignment horizontal="center" vertical="center" shrinkToFit="1"/>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0" fontId="21" fillId="0" borderId="39"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42"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1" fillId="0" borderId="41" xfId="8" applyFont="1" applyFill="1" applyBorder="1" applyAlignment="1">
      <alignment horizontal="center" vertical="center"/>
    </xf>
    <xf numFmtId="0" fontId="27" fillId="0" borderId="48"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78" xfId="8" applyFont="1" applyFill="1" applyBorder="1" applyAlignment="1">
      <alignment horizontal="center" vertical="center"/>
    </xf>
    <xf numFmtId="0" fontId="21" fillId="0" borderId="77"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0" fontId="21" fillId="0" borderId="30" xfId="8" applyFont="1" applyFill="1" applyBorder="1" applyAlignment="1">
      <alignment vertical="center"/>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1" fillId="0" borderId="11" xfId="8" applyFont="1" applyFill="1" applyBorder="1" applyAlignment="1">
      <alignment horizontal="center" vertical="center"/>
    </xf>
    <xf numFmtId="0" fontId="21" fillId="0" borderId="70" xfId="8" applyFont="1" applyFill="1" applyBorder="1" applyAlignment="1">
      <alignment horizontal="center" vertical="center"/>
    </xf>
    <xf numFmtId="0" fontId="25" fillId="0" borderId="41" xfId="8" applyFont="1" applyFill="1" applyBorder="1" applyAlignment="1">
      <alignment vertical="center"/>
    </xf>
    <xf numFmtId="0" fontId="25" fillId="0" borderId="12" xfId="8" applyFont="1" applyFill="1" applyBorder="1" applyAlignment="1">
      <alignment vertical="center"/>
    </xf>
    <xf numFmtId="0" fontId="25" fillId="0" borderId="48" xfId="8" applyFont="1" applyFill="1" applyBorder="1" applyAlignment="1">
      <alignment vertical="center"/>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0" fontId="21" fillId="0" borderId="24" xfId="8" applyFont="1" applyFill="1" applyBorder="1" applyAlignment="1">
      <alignment horizontal="center"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31" xfId="8" applyFont="1" applyFill="1" applyBorder="1" applyAlignment="1">
      <alignment vertical="center"/>
    </xf>
    <xf numFmtId="0" fontId="25" fillId="0" borderId="42"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66" xfId="8" applyFont="1" applyFill="1" applyBorder="1" applyAlignment="1">
      <alignment horizontal="center"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0" fontId="21" fillId="0" borderId="14"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3" xfId="8" applyFont="1" applyFill="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40"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 fillId="0" borderId="38" xfId="11" applyNumberForma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 fillId="0" borderId="38" xfId="1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 fillId="0" borderId="40" xfId="11" applyFill="1" applyBorder="1" applyAlignment="1">
      <alignment horizontal="right" vertical="center" shrinkToFit="1"/>
    </xf>
    <xf numFmtId="0" fontId="21" fillId="0" borderId="54" xfId="11" applyFont="1" applyFill="1" applyBorder="1">
      <alignment vertical="center"/>
    </xf>
    <xf numFmtId="0" fontId="21" fillId="0" borderId="40" xfId="11" applyFont="1" applyFill="1" applyBorder="1">
      <alignment vertical="center"/>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4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81" fontId="21"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64" xfId="11" applyFont="1" applyBorder="1" applyAlignment="1">
      <alignment vertical="center"/>
    </xf>
    <xf numFmtId="0" fontId="17" fillId="0" borderId="0" xfId="6" applyBorder="1" applyAlignment="1">
      <alignment vertical="center"/>
    </xf>
    <xf numFmtId="0" fontId="17" fillId="0" borderId="38" xfId="6" applyBorder="1" applyAlignment="1">
      <alignment vertical="center"/>
    </xf>
    <xf numFmtId="178" fontId="21" fillId="0" borderId="87" xfId="11" applyNumberFormat="1" applyFon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17" fillId="0" borderId="0" xfId="6" applyAlignment="1">
      <alignment vertical="center"/>
    </xf>
    <xf numFmtId="181" fontId="21" fillId="0" borderId="82" xfId="11" applyNumberFormat="1" applyFont="1" applyFill="1" applyBorder="1" applyAlignment="1">
      <alignment horizontal="right" vertical="center" shrinkToFit="1"/>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7" xfId="11" applyFont="1" applyFill="1" applyBorder="1">
      <alignment vertical="center"/>
    </xf>
    <xf numFmtId="178" fontId="21" fillId="0" borderId="64"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178" fontId="21" fillId="0" borderId="88"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38" xfId="11" applyNumberFormat="1" applyFont="1" applyFill="1" applyBorder="1" applyAlignment="1">
      <alignment horizontal="right" vertical="center"/>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77" fontId="35" fillId="6" borderId="37"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2"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6" fontId="35" fillId="6" borderId="48" xfId="14" applyNumberFormat="1" applyFont="1" applyFill="1" applyBorder="1" applyAlignment="1" applyProtection="1">
      <alignment horizontal="right" vertical="center" shrinkToFit="1"/>
    </xf>
    <xf numFmtId="0" fontId="35" fillId="6" borderId="45"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26" xfId="12" applyFont="1" applyFill="1" applyBorder="1" applyAlignment="1" applyProtection="1">
      <alignment horizontal="center" vertical="center"/>
    </xf>
    <xf numFmtId="0" fontId="35" fillId="6" borderId="64" xfId="12" applyFont="1" applyFill="1" applyBorder="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87" fontId="35" fillId="6" borderId="129"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0" fontId="35" fillId="6" borderId="81" xfId="12" applyFont="1" applyFill="1" applyBorder="1" applyAlignment="1" applyProtection="1">
      <alignment horizontal="center" vertical="center"/>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0" fontId="35" fillId="6" borderId="41" xfId="12" applyFont="1" applyFill="1" applyBorder="1" applyProtection="1">
      <alignment vertical="center"/>
    </xf>
    <xf numFmtId="177" fontId="35" fillId="6" borderId="151"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31" xfId="12" applyFont="1" applyFill="1" applyBorder="1" applyAlignment="1" applyProtection="1">
      <alignment horizontal="center" vertical="center" wrapText="1"/>
    </xf>
    <xf numFmtId="0" fontId="37" fillId="6" borderId="42" xfId="12"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54" xfId="12" applyFont="1" applyFill="1" applyBorder="1" applyProtection="1">
      <alignment vertical="center"/>
    </xf>
    <xf numFmtId="0" fontId="35" fillId="6" borderId="40" xfId="12" applyFont="1" applyFill="1" applyBorder="1" applyProtection="1">
      <alignment vertical="center"/>
    </xf>
    <xf numFmtId="177" fontId="35" fillId="6" borderId="161"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30"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9" xfId="12" applyFont="1" applyFill="1" applyBorder="1" applyAlignment="1" applyProtection="1">
      <alignment horizontal="center"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0" fontId="35" fillId="6" borderId="0" xfId="12" applyFont="1" applyFill="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38" xfId="12" applyFont="1" applyFill="1" applyBorder="1" applyAlignment="1" applyProtection="1">
      <alignment horizontal="left" vertical="center"/>
    </xf>
    <xf numFmtId="0" fontId="35" fillId="6" borderId="41"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32" xfId="12" applyFont="1" applyFill="1" applyBorder="1" applyAlignment="1" applyProtection="1">
      <alignment horizontal="center" vertical="center"/>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pplyProtection="1">
      <alignment horizontal="left" vertical="center"/>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71FD-4902-BBBA-89A8F23F3C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346829</c:v>
                </c:pt>
                <c:pt idx="1">
                  <c:v>98817</c:v>
                </c:pt>
                <c:pt idx="2">
                  <c:v>98189</c:v>
                </c:pt>
                <c:pt idx="3">
                  <c:v>62600</c:v>
                </c:pt>
                <c:pt idx="4">
                  <c:v>72198</c:v>
                </c:pt>
              </c:numCache>
            </c:numRef>
          </c:val>
          <c:smooth val="0"/>
          <c:extLst xmlns:c16r2="http://schemas.microsoft.com/office/drawing/2015/06/chart">
            <c:ext xmlns:c16="http://schemas.microsoft.com/office/drawing/2014/chart" uri="{C3380CC4-5D6E-409C-BE32-E72D297353CC}">
              <c16:uniqueId val="{00000001-71FD-4902-BBBA-89A8F23F3CA8}"/>
            </c:ext>
          </c:extLst>
        </c:ser>
        <c:dLbls>
          <c:showLegendKey val="0"/>
          <c:showVal val="0"/>
          <c:showCatName val="0"/>
          <c:showSerName val="0"/>
          <c:showPercent val="0"/>
          <c:showBubbleSize val="0"/>
        </c:dLbls>
        <c:marker val="1"/>
        <c:smooth val="0"/>
        <c:axId val="422153992"/>
        <c:axId val="423687200"/>
      </c:lineChart>
      <c:catAx>
        <c:axId val="422153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87200"/>
        <c:crosses val="autoZero"/>
        <c:auto val="1"/>
        <c:lblAlgn val="ctr"/>
        <c:lblOffset val="100"/>
        <c:tickLblSkip val="1"/>
        <c:tickMarkSkip val="1"/>
        <c:noMultiLvlLbl val="0"/>
      </c:catAx>
      <c:valAx>
        <c:axId val="4236872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153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1.21</c:v>
                </c:pt>
                <c:pt idx="1">
                  <c:v>0.92</c:v>
                </c:pt>
                <c:pt idx="2">
                  <c:v>1.21</c:v>
                </c:pt>
                <c:pt idx="3">
                  <c:v>5.18</c:v>
                </c:pt>
                <c:pt idx="4">
                  <c:v>3.7</c:v>
                </c:pt>
              </c:numCache>
            </c:numRef>
          </c:val>
          <c:extLst xmlns:c16r2="http://schemas.microsoft.com/office/drawing/2015/06/chart">
            <c:ext xmlns:c16="http://schemas.microsoft.com/office/drawing/2014/chart" uri="{C3380CC4-5D6E-409C-BE32-E72D297353CC}">
              <c16:uniqueId val="{00000000-7D31-4018-963C-36701DC2CF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22.96</c:v>
                </c:pt>
                <c:pt idx="1">
                  <c:v>16.28</c:v>
                </c:pt>
                <c:pt idx="2">
                  <c:v>15.85</c:v>
                </c:pt>
                <c:pt idx="3">
                  <c:v>17.329999999999998</c:v>
                </c:pt>
                <c:pt idx="4">
                  <c:v>19.3</c:v>
                </c:pt>
              </c:numCache>
            </c:numRef>
          </c:val>
          <c:extLst xmlns:c16r2="http://schemas.microsoft.com/office/drawing/2015/06/chart">
            <c:ext xmlns:c16="http://schemas.microsoft.com/office/drawing/2014/chart" uri="{C3380CC4-5D6E-409C-BE32-E72D297353CC}">
              <c16:uniqueId val="{00000001-7D31-4018-963C-36701DC2CF9B}"/>
            </c:ext>
          </c:extLst>
        </c:ser>
        <c:dLbls>
          <c:showLegendKey val="0"/>
          <c:showVal val="0"/>
          <c:showCatName val="0"/>
          <c:showSerName val="0"/>
          <c:showPercent val="0"/>
          <c:showBubbleSize val="0"/>
        </c:dLbls>
        <c:gapWidth val="250"/>
        <c:overlap val="100"/>
        <c:axId val="423685240"/>
        <c:axId val="42368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-7.17</c:v>
                </c:pt>
                <c:pt idx="2">
                  <c:v>-0.5</c:v>
                </c:pt>
                <c:pt idx="3">
                  <c:v>4.5599999999999996</c:v>
                </c:pt>
                <c:pt idx="4">
                  <c:v>8.07</c:v>
                </c:pt>
              </c:numCache>
            </c:numRef>
          </c:val>
          <c:smooth val="0"/>
          <c:extLst xmlns:c16r2="http://schemas.microsoft.com/office/drawing/2015/06/chart">
            <c:ext xmlns:c16="http://schemas.microsoft.com/office/drawing/2014/chart" uri="{C3380CC4-5D6E-409C-BE32-E72D297353CC}">
              <c16:uniqueId val="{00000002-7D31-4018-963C-36701DC2CF9B}"/>
            </c:ext>
          </c:extLst>
        </c:ser>
        <c:dLbls>
          <c:showLegendKey val="0"/>
          <c:showVal val="0"/>
          <c:showCatName val="0"/>
          <c:showSerName val="0"/>
          <c:showPercent val="0"/>
          <c:showBubbleSize val="0"/>
        </c:dLbls>
        <c:marker val="1"/>
        <c:smooth val="0"/>
        <c:axId val="423685240"/>
        <c:axId val="423685632"/>
      </c:lineChart>
      <c:catAx>
        <c:axId val="42368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685632"/>
        <c:crosses val="autoZero"/>
        <c:auto val="1"/>
        <c:lblAlgn val="ctr"/>
        <c:lblOffset val="100"/>
        <c:tickLblSkip val="1"/>
        <c:tickMarkSkip val="1"/>
        <c:noMultiLvlLbl val="0"/>
      </c:catAx>
      <c:valAx>
        <c:axId val="4236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EA-4DB3-A5FD-0AF7DE2ACD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EA-4DB3-A5FD-0AF7DE2ACD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1EA-4DB3-A5FD-0AF7DE2ACD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1EA-4DB3-A5FD-0AF7DE2ACD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4-71EA-4DB3-A5FD-0AF7DE2ACD5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1.83</c:v>
                </c:pt>
                <c:pt idx="2">
                  <c:v>#N/A</c:v>
                </c:pt>
                <c:pt idx="3">
                  <c:v>2.2999999999999998</c:v>
                </c:pt>
                <c:pt idx="4">
                  <c:v>#N/A</c:v>
                </c:pt>
                <c:pt idx="5">
                  <c:v>2.69</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71EA-4DB3-A5FD-0AF7DE2ACD5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0.53</c:v>
                </c:pt>
                <c:pt idx="8">
                  <c:v>#N/A</c:v>
                </c:pt>
                <c:pt idx="9">
                  <c:v>0.6</c:v>
                </c:pt>
              </c:numCache>
            </c:numRef>
          </c:val>
          <c:extLst xmlns:c16r2="http://schemas.microsoft.com/office/drawing/2015/06/chart">
            <c:ext xmlns:c16="http://schemas.microsoft.com/office/drawing/2014/chart" uri="{C3380CC4-5D6E-409C-BE32-E72D297353CC}">
              <c16:uniqueId val="{00000006-71EA-4DB3-A5FD-0AF7DE2ACD5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c:v>
                </c:pt>
                <c:pt idx="2">
                  <c:v>#N/A</c:v>
                </c:pt>
                <c:pt idx="3">
                  <c:v>1.07</c:v>
                </c:pt>
                <c:pt idx="4">
                  <c:v>#N/A</c:v>
                </c:pt>
                <c:pt idx="5">
                  <c:v>0.79</c:v>
                </c:pt>
                <c:pt idx="6">
                  <c:v>#N/A</c:v>
                </c:pt>
                <c:pt idx="7">
                  <c:v>1.2</c:v>
                </c:pt>
                <c:pt idx="8">
                  <c:v>#N/A</c:v>
                </c:pt>
                <c:pt idx="9">
                  <c:v>0.72</c:v>
                </c:pt>
              </c:numCache>
            </c:numRef>
          </c:val>
          <c:extLst xmlns:c16r2="http://schemas.microsoft.com/office/drawing/2015/06/chart">
            <c:ext xmlns:c16="http://schemas.microsoft.com/office/drawing/2014/chart" uri="{C3380CC4-5D6E-409C-BE32-E72D297353CC}">
              <c16:uniqueId val="{00000007-71EA-4DB3-A5FD-0AF7DE2ACD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1.21</c:v>
                </c:pt>
                <c:pt idx="2">
                  <c:v>#N/A</c:v>
                </c:pt>
                <c:pt idx="3">
                  <c:v>0.92</c:v>
                </c:pt>
                <c:pt idx="4">
                  <c:v>#N/A</c:v>
                </c:pt>
                <c:pt idx="5">
                  <c:v>1.21</c:v>
                </c:pt>
                <c:pt idx="6">
                  <c:v>#N/A</c:v>
                </c:pt>
                <c:pt idx="7">
                  <c:v>5.18</c:v>
                </c:pt>
                <c:pt idx="8">
                  <c:v>#N/A</c:v>
                </c:pt>
                <c:pt idx="9">
                  <c:v>3.7</c:v>
                </c:pt>
              </c:numCache>
            </c:numRef>
          </c:val>
          <c:extLst xmlns:c16r2="http://schemas.microsoft.com/office/drawing/2015/06/chart">
            <c:ext xmlns:c16="http://schemas.microsoft.com/office/drawing/2014/chart" uri="{C3380CC4-5D6E-409C-BE32-E72D297353CC}">
              <c16:uniqueId val="{00000008-71EA-4DB3-A5FD-0AF7DE2ACD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7.25</c:v>
                </c:pt>
                <c:pt idx="2">
                  <c:v>#N/A</c:v>
                </c:pt>
                <c:pt idx="3">
                  <c:v>6.67</c:v>
                </c:pt>
                <c:pt idx="4">
                  <c:v>#N/A</c:v>
                </c:pt>
                <c:pt idx="5">
                  <c:v>6.06</c:v>
                </c:pt>
                <c:pt idx="6">
                  <c:v>#N/A</c:v>
                </c:pt>
                <c:pt idx="7">
                  <c:v>5.91</c:v>
                </c:pt>
                <c:pt idx="8">
                  <c:v>#N/A</c:v>
                </c:pt>
                <c:pt idx="9">
                  <c:v>6.09</c:v>
                </c:pt>
              </c:numCache>
            </c:numRef>
          </c:val>
          <c:extLst xmlns:c16r2="http://schemas.microsoft.com/office/drawing/2015/06/chart">
            <c:ext xmlns:c16="http://schemas.microsoft.com/office/drawing/2014/chart" uri="{C3380CC4-5D6E-409C-BE32-E72D297353CC}">
              <c16:uniqueId val="{00000009-71EA-4DB3-A5FD-0AF7DE2ACD5B}"/>
            </c:ext>
          </c:extLst>
        </c:ser>
        <c:dLbls>
          <c:showLegendKey val="0"/>
          <c:showVal val="0"/>
          <c:showCatName val="0"/>
          <c:showSerName val="0"/>
          <c:showPercent val="0"/>
          <c:showBubbleSize val="0"/>
        </c:dLbls>
        <c:gapWidth val="150"/>
        <c:overlap val="100"/>
        <c:axId val="423686416"/>
        <c:axId val="423686024"/>
      </c:barChart>
      <c:catAx>
        <c:axId val="42368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86024"/>
        <c:crosses val="autoZero"/>
        <c:auto val="1"/>
        <c:lblAlgn val="ctr"/>
        <c:lblOffset val="100"/>
        <c:tickLblSkip val="1"/>
        <c:tickMarkSkip val="1"/>
        <c:noMultiLvlLbl val="0"/>
      </c:catAx>
      <c:valAx>
        <c:axId val="423686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2297</c:v>
                </c:pt>
                <c:pt idx="5">
                  <c:v>2507</c:v>
                </c:pt>
                <c:pt idx="8">
                  <c:v>2470</c:v>
                </c:pt>
                <c:pt idx="11">
                  <c:v>2524</c:v>
                </c:pt>
                <c:pt idx="14">
                  <c:v>2583</c:v>
                </c:pt>
              </c:numCache>
            </c:numRef>
          </c:val>
          <c:extLst xmlns:c16r2="http://schemas.microsoft.com/office/drawing/2015/06/chart">
            <c:ext xmlns:c16="http://schemas.microsoft.com/office/drawing/2014/chart" uri="{C3380CC4-5D6E-409C-BE32-E72D297353CC}">
              <c16:uniqueId val="{00000000-047E-407E-80EC-7DFF9ABB2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7E-407E-80EC-7DFF9ABB2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047E-407E-80EC-7DFF9ABB2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114</c:v>
                </c:pt>
                <c:pt idx="6">
                  <c:v>67</c:v>
                </c:pt>
                <c:pt idx="9">
                  <c:v>15</c:v>
                </c:pt>
                <c:pt idx="12">
                  <c:v>14</c:v>
                </c:pt>
              </c:numCache>
            </c:numRef>
          </c:val>
          <c:extLst xmlns:c16r2="http://schemas.microsoft.com/office/drawing/2015/06/chart">
            <c:ext xmlns:c16="http://schemas.microsoft.com/office/drawing/2014/chart" uri="{C3380CC4-5D6E-409C-BE32-E72D297353CC}">
              <c16:uniqueId val="{00000003-047E-407E-80EC-7DFF9ABB2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1001</c:v>
                </c:pt>
                <c:pt idx="3">
                  <c:v>1154</c:v>
                </c:pt>
                <c:pt idx="6">
                  <c:v>1239</c:v>
                </c:pt>
                <c:pt idx="9">
                  <c:v>1066</c:v>
                </c:pt>
                <c:pt idx="12">
                  <c:v>1050</c:v>
                </c:pt>
              </c:numCache>
            </c:numRef>
          </c:val>
          <c:extLst xmlns:c16r2="http://schemas.microsoft.com/office/drawing/2015/06/chart">
            <c:ext xmlns:c16="http://schemas.microsoft.com/office/drawing/2014/chart" uri="{C3380CC4-5D6E-409C-BE32-E72D297353CC}">
              <c16:uniqueId val="{00000004-047E-407E-80EC-7DFF9ABB2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7E-407E-80EC-7DFF9ABB2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7E-407E-80EC-7DFF9ABB2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2105</c:v>
                </c:pt>
                <c:pt idx="3">
                  <c:v>2208</c:v>
                </c:pt>
                <c:pt idx="6">
                  <c:v>2105</c:v>
                </c:pt>
                <c:pt idx="9">
                  <c:v>2068</c:v>
                </c:pt>
                <c:pt idx="12">
                  <c:v>2078</c:v>
                </c:pt>
              </c:numCache>
            </c:numRef>
          </c:val>
          <c:extLst xmlns:c16r2="http://schemas.microsoft.com/office/drawing/2015/06/chart">
            <c:ext xmlns:c16="http://schemas.microsoft.com/office/drawing/2014/chart" uri="{C3380CC4-5D6E-409C-BE32-E72D297353CC}">
              <c16:uniqueId val="{00000007-047E-407E-80EC-7DFF9ABB2356}"/>
            </c:ext>
          </c:extLst>
        </c:ser>
        <c:dLbls>
          <c:showLegendKey val="0"/>
          <c:showVal val="0"/>
          <c:showCatName val="0"/>
          <c:showSerName val="0"/>
          <c:showPercent val="0"/>
          <c:showBubbleSize val="0"/>
        </c:dLbls>
        <c:gapWidth val="100"/>
        <c:overlap val="100"/>
        <c:axId val="423684848"/>
        <c:axId val="423686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922</c:v>
                </c:pt>
                <c:pt idx="2">
                  <c:v>#N/A</c:v>
                </c:pt>
                <c:pt idx="3">
                  <c:v>#N/A</c:v>
                </c:pt>
                <c:pt idx="4">
                  <c:v>971</c:v>
                </c:pt>
                <c:pt idx="5">
                  <c:v>#N/A</c:v>
                </c:pt>
                <c:pt idx="6">
                  <c:v>#N/A</c:v>
                </c:pt>
                <c:pt idx="7">
                  <c:v>943</c:v>
                </c:pt>
                <c:pt idx="8">
                  <c:v>#N/A</c:v>
                </c:pt>
                <c:pt idx="9">
                  <c:v>#N/A</c:v>
                </c:pt>
                <c:pt idx="10">
                  <c:v>627</c:v>
                </c:pt>
                <c:pt idx="11">
                  <c:v>#N/A</c:v>
                </c:pt>
                <c:pt idx="12">
                  <c:v>#N/A</c:v>
                </c:pt>
                <c:pt idx="13">
                  <c:v>561</c:v>
                </c:pt>
                <c:pt idx="14">
                  <c:v>#N/A</c:v>
                </c:pt>
              </c:numCache>
            </c:numRef>
          </c:val>
          <c:smooth val="0"/>
          <c:extLst xmlns:c16r2="http://schemas.microsoft.com/office/drawing/2015/06/chart">
            <c:ext xmlns:c16="http://schemas.microsoft.com/office/drawing/2014/chart" uri="{C3380CC4-5D6E-409C-BE32-E72D297353CC}">
              <c16:uniqueId val="{00000008-047E-407E-80EC-7DFF9ABB2356}"/>
            </c:ext>
          </c:extLst>
        </c:ser>
        <c:dLbls>
          <c:showLegendKey val="0"/>
          <c:showVal val="0"/>
          <c:showCatName val="0"/>
          <c:showSerName val="0"/>
          <c:showPercent val="0"/>
          <c:showBubbleSize val="0"/>
        </c:dLbls>
        <c:marker val="1"/>
        <c:smooth val="0"/>
        <c:axId val="423684848"/>
        <c:axId val="423686808"/>
      </c:lineChart>
      <c:catAx>
        <c:axId val="42368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86808"/>
        <c:crosses val="autoZero"/>
        <c:auto val="1"/>
        <c:lblAlgn val="ctr"/>
        <c:lblOffset val="100"/>
        <c:tickLblSkip val="1"/>
        <c:tickMarkSkip val="1"/>
        <c:noMultiLvlLbl val="0"/>
      </c:catAx>
      <c:valAx>
        <c:axId val="42368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25082</c:v>
                </c:pt>
                <c:pt idx="5">
                  <c:v>24108</c:v>
                </c:pt>
                <c:pt idx="8">
                  <c:v>23459</c:v>
                </c:pt>
                <c:pt idx="11">
                  <c:v>22910</c:v>
                </c:pt>
                <c:pt idx="14">
                  <c:v>22180</c:v>
                </c:pt>
              </c:numCache>
            </c:numRef>
          </c:val>
          <c:extLst xmlns:c16r2="http://schemas.microsoft.com/office/drawing/2015/06/chart">
            <c:ext xmlns:c16="http://schemas.microsoft.com/office/drawing/2014/chart" uri="{C3380CC4-5D6E-409C-BE32-E72D297353CC}">
              <c16:uniqueId val="{00000000-4A8D-4E15-B437-98991998A4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5551</c:v>
                </c:pt>
                <c:pt idx="5">
                  <c:v>6350</c:v>
                </c:pt>
                <c:pt idx="8">
                  <c:v>6220</c:v>
                </c:pt>
                <c:pt idx="11">
                  <c:v>6543</c:v>
                </c:pt>
                <c:pt idx="14">
                  <c:v>6455</c:v>
                </c:pt>
              </c:numCache>
            </c:numRef>
          </c:val>
          <c:extLst xmlns:c16r2="http://schemas.microsoft.com/office/drawing/2015/06/chart">
            <c:ext xmlns:c16="http://schemas.microsoft.com/office/drawing/2014/chart" uri="{C3380CC4-5D6E-409C-BE32-E72D297353CC}">
              <c16:uniqueId val="{00000001-4A8D-4E15-B437-98991998A4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7893</c:v>
                </c:pt>
                <c:pt idx="5">
                  <c:v>7782</c:v>
                </c:pt>
                <c:pt idx="8">
                  <c:v>8730</c:v>
                </c:pt>
                <c:pt idx="11">
                  <c:v>9595</c:v>
                </c:pt>
                <c:pt idx="14">
                  <c:v>8630</c:v>
                </c:pt>
              </c:numCache>
            </c:numRef>
          </c:val>
          <c:extLst xmlns:c16r2="http://schemas.microsoft.com/office/drawing/2015/06/chart">
            <c:ext xmlns:c16="http://schemas.microsoft.com/office/drawing/2014/chart" uri="{C3380CC4-5D6E-409C-BE32-E72D297353CC}">
              <c16:uniqueId val="{00000002-4A8D-4E15-B437-98991998A4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8D-4E15-B437-98991998A4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8D-4E15-B437-98991998A4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3</c:v>
                </c:pt>
                <c:pt idx="6">
                  <c:v>6</c:v>
                </c:pt>
                <c:pt idx="9">
                  <c:v>5</c:v>
                </c:pt>
                <c:pt idx="12">
                  <c:v>8</c:v>
                </c:pt>
              </c:numCache>
            </c:numRef>
          </c:val>
          <c:extLst xmlns:c16r2="http://schemas.microsoft.com/office/drawing/2015/06/chart">
            <c:ext xmlns:c16="http://schemas.microsoft.com/office/drawing/2014/chart" uri="{C3380CC4-5D6E-409C-BE32-E72D297353CC}">
              <c16:uniqueId val="{00000005-4A8D-4E15-B437-98991998A4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1319</c:v>
                </c:pt>
                <c:pt idx="3">
                  <c:v>1306</c:v>
                </c:pt>
                <c:pt idx="6">
                  <c:v>1269</c:v>
                </c:pt>
                <c:pt idx="9">
                  <c:v>1158</c:v>
                </c:pt>
                <c:pt idx="12">
                  <c:v>1157</c:v>
                </c:pt>
              </c:numCache>
            </c:numRef>
          </c:val>
          <c:extLst xmlns:c16r2="http://schemas.microsoft.com/office/drawing/2015/06/chart">
            <c:ext xmlns:c16="http://schemas.microsoft.com/office/drawing/2014/chart" uri="{C3380CC4-5D6E-409C-BE32-E72D297353CC}">
              <c16:uniqueId val="{00000006-4A8D-4E15-B437-98991998A4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252</c:v>
                </c:pt>
                <c:pt idx="3">
                  <c:v>133</c:v>
                </c:pt>
                <c:pt idx="6">
                  <c:v>131</c:v>
                </c:pt>
                <c:pt idx="9">
                  <c:v>126</c:v>
                </c:pt>
                <c:pt idx="12">
                  <c:v>219</c:v>
                </c:pt>
              </c:numCache>
            </c:numRef>
          </c:val>
          <c:extLst xmlns:c16r2="http://schemas.microsoft.com/office/drawing/2015/06/chart">
            <c:ext xmlns:c16="http://schemas.microsoft.com/office/drawing/2014/chart" uri="{C3380CC4-5D6E-409C-BE32-E72D297353CC}">
              <c16:uniqueId val="{00000007-4A8D-4E15-B437-98991998A4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12944</c:v>
                </c:pt>
                <c:pt idx="3">
                  <c:v>12639</c:v>
                </c:pt>
                <c:pt idx="6">
                  <c:v>12135</c:v>
                </c:pt>
                <c:pt idx="9">
                  <c:v>11949</c:v>
                </c:pt>
                <c:pt idx="12">
                  <c:v>11621</c:v>
                </c:pt>
              </c:numCache>
            </c:numRef>
          </c:val>
          <c:extLst xmlns:c16r2="http://schemas.microsoft.com/office/drawing/2015/06/chart">
            <c:ext xmlns:c16="http://schemas.microsoft.com/office/drawing/2014/chart" uri="{C3380CC4-5D6E-409C-BE32-E72D297353CC}">
              <c16:uniqueId val="{00000008-4A8D-4E15-B437-98991998A4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c:v>
                </c:pt>
                <c:pt idx="3">
                  <c:v>8</c:v>
                </c:pt>
                <c:pt idx="6">
                  <c:v>6</c:v>
                </c:pt>
                <c:pt idx="9">
                  <c:v>4</c:v>
                </c:pt>
                <c:pt idx="12">
                  <c:v>2</c:v>
                </c:pt>
              </c:numCache>
            </c:numRef>
          </c:val>
          <c:extLst xmlns:c16r2="http://schemas.microsoft.com/office/drawing/2015/06/chart">
            <c:ext xmlns:c16="http://schemas.microsoft.com/office/drawing/2014/chart" uri="{C3380CC4-5D6E-409C-BE32-E72D297353CC}">
              <c16:uniqueId val="{00000009-4A8D-4E15-B437-98991998A4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26061</c:v>
                </c:pt>
                <c:pt idx="3">
                  <c:v>26176</c:v>
                </c:pt>
                <c:pt idx="6">
                  <c:v>25534</c:v>
                </c:pt>
                <c:pt idx="9">
                  <c:v>24697</c:v>
                </c:pt>
                <c:pt idx="12">
                  <c:v>22675</c:v>
                </c:pt>
              </c:numCache>
            </c:numRef>
          </c:val>
          <c:extLst xmlns:c16r2="http://schemas.microsoft.com/office/drawing/2015/06/chart">
            <c:ext xmlns:c16="http://schemas.microsoft.com/office/drawing/2014/chart" uri="{C3380CC4-5D6E-409C-BE32-E72D297353CC}">
              <c16:uniqueId val="{0000000A-4A8D-4E15-B437-98991998A46E}"/>
            </c:ext>
          </c:extLst>
        </c:ser>
        <c:dLbls>
          <c:showLegendKey val="0"/>
          <c:showVal val="0"/>
          <c:showCatName val="0"/>
          <c:showSerName val="0"/>
          <c:showPercent val="0"/>
          <c:showBubbleSize val="0"/>
        </c:dLbls>
        <c:gapWidth val="100"/>
        <c:overlap val="100"/>
        <c:axId val="431711664"/>
        <c:axId val="431708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2064</c:v>
                </c:pt>
                <c:pt idx="2">
                  <c:v>#N/A</c:v>
                </c:pt>
                <c:pt idx="3">
                  <c:v>#N/A</c:v>
                </c:pt>
                <c:pt idx="4">
                  <c:v>2025</c:v>
                </c:pt>
                <c:pt idx="5">
                  <c:v>#N/A</c:v>
                </c:pt>
                <c:pt idx="6">
                  <c:v>#N/A</c:v>
                </c:pt>
                <c:pt idx="7">
                  <c:v>674</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A8D-4E15-B437-98991998A46E}"/>
            </c:ext>
          </c:extLst>
        </c:ser>
        <c:dLbls>
          <c:showLegendKey val="0"/>
          <c:showVal val="0"/>
          <c:showCatName val="0"/>
          <c:showSerName val="0"/>
          <c:showPercent val="0"/>
          <c:showBubbleSize val="0"/>
        </c:dLbls>
        <c:marker val="1"/>
        <c:smooth val="0"/>
        <c:axId val="431711664"/>
        <c:axId val="431708136"/>
      </c:lineChart>
      <c:catAx>
        <c:axId val="43171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708136"/>
        <c:crosses val="autoZero"/>
        <c:auto val="1"/>
        <c:lblAlgn val="ctr"/>
        <c:lblOffset val="100"/>
        <c:tickLblSkip val="1"/>
        <c:tickMarkSkip val="1"/>
        <c:noMultiLvlLbl val="0"/>
      </c:catAx>
      <c:valAx>
        <c:axId val="43170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1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1973</c:v>
                </c:pt>
                <c:pt idx="1">
                  <c:v>2156</c:v>
                </c:pt>
                <c:pt idx="2">
                  <c:v>2395</c:v>
                </c:pt>
              </c:numCache>
            </c:numRef>
          </c:val>
          <c:extLst xmlns:c16r2="http://schemas.microsoft.com/office/drawing/2015/06/chart">
            <c:ext xmlns:c16="http://schemas.microsoft.com/office/drawing/2014/chart" uri="{C3380CC4-5D6E-409C-BE32-E72D297353CC}">
              <c16:uniqueId val="{00000000-43C3-4517-A72B-65C5B7F300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1167</c:v>
                </c:pt>
                <c:pt idx="1">
                  <c:v>1321</c:v>
                </c:pt>
                <c:pt idx="2">
                  <c:v>405</c:v>
                </c:pt>
              </c:numCache>
            </c:numRef>
          </c:val>
          <c:extLst xmlns:c16r2="http://schemas.microsoft.com/office/drawing/2015/06/chart">
            <c:ext xmlns:c16="http://schemas.microsoft.com/office/drawing/2014/chart" uri="{C3380CC4-5D6E-409C-BE32-E72D297353CC}">
              <c16:uniqueId val="{00000001-43C3-4517-A72B-65C5B7F300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7779</c:v>
                </c:pt>
                <c:pt idx="1">
                  <c:v>6710</c:v>
                </c:pt>
                <c:pt idx="2">
                  <c:v>5187</c:v>
                </c:pt>
              </c:numCache>
            </c:numRef>
          </c:val>
          <c:extLst xmlns:c16r2="http://schemas.microsoft.com/office/drawing/2015/06/chart">
            <c:ext xmlns:c16="http://schemas.microsoft.com/office/drawing/2014/chart" uri="{C3380CC4-5D6E-409C-BE32-E72D297353CC}">
              <c16:uniqueId val="{00000002-43C3-4517-A72B-65C5B7F30088}"/>
            </c:ext>
          </c:extLst>
        </c:ser>
        <c:dLbls>
          <c:showLegendKey val="0"/>
          <c:showVal val="0"/>
          <c:showCatName val="0"/>
          <c:showSerName val="0"/>
          <c:showPercent val="0"/>
          <c:showBubbleSize val="0"/>
        </c:dLbls>
        <c:gapWidth val="120"/>
        <c:overlap val="100"/>
        <c:axId val="431713624"/>
        <c:axId val="431708528"/>
      </c:barChart>
      <c:catAx>
        <c:axId val="43171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708528"/>
        <c:crosses val="autoZero"/>
        <c:auto val="1"/>
        <c:lblAlgn val="ctr"/>
        <c:lblOffset val="100"/>
        <c:tickLblSkip val="1"/>
        <c:tickMarkSkip val="1"/>
        <c:noMultiLvlLbl val="0"/>
      </c:catAx>
      <c:valAx>
        <c:axId val="431708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71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元利償還金については、Ｈ２７に借入れを行った多賀城駅周辺の再開発に係る市債の償還が開始したことにより、前年度より増額となった。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公営企業債の元利償還金に対する繰入金については、汚水公債費の繰出基準外繰出額が減少したことに伴い、減額となった。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結果として、実質公債費比率の分子は前年度から減額となった。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満期一括償還地方債の償還財源として積み立てている減債基金はない。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傾向にあったが、平成３１年度は、約１２億円の繰上償還を行ったこともあり、新規発行額が元金償還額を下回ったため、前年度に引き続き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公営企業債等繰入見込額については、平成３１年度における公営企業債の元金償還額が当該年度の起債発行額を上回り、地方債現在高が減少したことにより、減額となった。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充当可能財源については、基金分で減債基金や市庁舎耐震対策等事業基金において大きく減額となった。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結果、充当可能財源が減額となったものの、将来負担額についても大幅な減額となったことから、将来負担比率の分子は前年度から減額となっている。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34,000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万円）が積み立てられたこと、市税が見込みよりも増となったことなどによって、財政調整基金を取り崩すことなく決算できたため、増額となった。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・復興事業の進捗に伴い、東日本大震災復興交付金事業基金で大きく取り崩した。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・ふるさと多賀城応援基金は全国からの寄附が昨年度に比して減少し、まちづくりに係る各種事業に活用したことから、微減</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・市庁舎耐震対策等事業を始めとした公共施設総合管理計画に定められた大規模事業が集中する令和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年度以降について、多額の財源を必要とするため、基金残高は減少するものと見込まれる。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・多賀城南門等復元事業等基金については、特別史跡多賀城跡復元整備事業の本格化に伴い、大きく取り崩すことが見込まれる。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・東日本大震災復興交付金事業基金：東日本大震災復興交付金事業に活用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・庁舎耐震対策等事業基金：市庁舎の耐震性能の確保、災害拠点機能の強化等に係る事業を円滑に行うため、庁舎耐震対策等事業へ活用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・史跡のまち基金：多賀城の歴史、文化等を活かした魅力ある都市形成事業へ活用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・教育施設文化施設管理基金：市の教育施設及び文化施設に係る大規模改修に係る経費のための事業へ活用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多賀城市津波復興拠点整備事業、緊急避難路・物流路（清水沢多賀城線）整備事業、内水排除困難地域側溝整備事業等の復興事業、下水道事業特別会計にあっては、浸水対策下水道整備事業等へ繰入したことによる減</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・東日本大震災復興基金：追悼式開催事業、災害用備蓄品整備事業、被災者住宅再建補助事業、商業機能集積補助事業等の復旧・復興事業へ活用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・東日本大震災復興交付金事業基金については、復興期間の満了に伴う復興事業の完了により廃止予定。また、庁舎耐震対策等事業基金については庁舎建設工事の進捗に合わせ、取崩しを行う予定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34,000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万円）が積み立てられたこと、市税が見込みよりも増となったことなどによって、財政調整基金を取り崩すことなく決算できたため、増額となった。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・財政調整基金の残高は、標準財政規模の１０％以上は保有するよう努める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・中心市街市形成事業等に関連した市債のうち、単独起債などの条件がよくない起債分に係る繰上償還に活用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・定期償還に活用予定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市税については、日本経済の回復基調による影響や、地価が上昇傾向にあること及び新築件数が増加傾向にあることによって、過去最高の規模となり、財政力指数は０．７を上回る状況となっている。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既存企業の事業拡大等の推進及びふるさと・多賀城応援寄附確保の取組により、自主財源の回復に努めるとともに、集中改革プラン等に基づき、適正な定員管理による人件費の削減や事務事業の見直しによる歳出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おいて、固定資産税については未だ東日本大震災以前の額まで回復していないものの、日本経済の回復基調の影響もあり、個人市民税については過去最高の規模となった。一方で、生活保護受給者や障害者に対する給付等の社会保障経費の増により、経常経費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64</xdr:row>
      <xdr:rowOff>155194</xdr:rowOff>
    </xdr:to>
    <xdr:cxnSp macro="">
      <xdr:nvCxnSpPr>
        <xdr:cNvPr id="130" name="直線コネクタ 129"/>
        <xdr:cNvCxnSpPr/>
      </xdr:nvCxnSpPr>
      <xdr:spPr>
        <a:xfrm>
          <a:off x="4114800" y="111279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3048</xdr:rowOff>
    </xdr:to>
    <xdr:cxnSp macro="">
      <xdr:nvCxnSpPr>
        <xdr:cNvPr id="133" name="直線コネクタ 132"/>
        <xdr:cNvCxnSpPr/>
      </xdr:nvCxnSpPr>
      <xdr:spPr>
        <a:xfrm flipV="1">
          <a:off x="3225800" y="1112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162306</xdr:rowOff>
    </xdr:to>
    <xdr:cxnSp macro="">
      <xdr:nvCxnSpPr>
        <xdr:cNvPr id="136" name="直線コネクタ 135"/>
        <xdr:cNvCxnSpPr/>
      </xdr:nvCxnSpPr>
      <xdr:spPr>
        <a:xfrm flipV="1">
          <a:off x="2336800" y="111472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162306</xdr:rowOff>
    </xdr:to>
    <xdr:cxnSp macro="">
      <xdr:nvCxnSpPr>
        <xdr:cNvPr id="139" name="直線コネクタ 138"/>
        <xdr:cNvCxnSpPr/>
      </xdr:nvCxnSpPr>
      <xdr:spPr>
        <a:xfrm>
          <a:off x="1447800" y="111135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271</xdr:rowOff>
    </xdr:from>
    <xdr:ext cx="762000" cy="259045"/>
    <xdr:sp macro="" textlink="">
      <xdr:nvSpPr>
        <xdr:cNvPr id="150" name="財政構造の弾力性該当値テキスト"/>
        <xdr:cNvSpPr txBox="1"/>
      </xdr:nvSpPr>
      <xdr:spPr>
        <a:xfrm>
          <a:off x="5041900" y="109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3" name="楕円 152"/>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4" name="テキスト ボックス 153"/>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人件費については、退職者数の減により退職手当が減額したことで減額となった。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本市固有の魅力を高めるための事業の実施や、新たな多目的イベントスペースの開設準備を行ったことにより増額となったものの、ふるさと・多賀城応援寄附額の減に伴い成果手数料等も減となったことから、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これらの状況を踏まえて、引き続き適正な定員管理による人件費の抑制や物件費の見直しに努めていく。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7231</xdr:rowOff>
    </xdr:from>
    <xdr:to>
      <xdr:col>23</xdr:col>
      <xdr:colOff>133350</xdr:colOff>
      <xdr:row>83</xdr:row>
      <xdr:rowOff>30395</xdr:rowOff>
    </xdr:to>
    <xdr:cxnSp macro="">
      <xdr:nvCxnSpPr>
        <xdr:cNvPr id="191" name="直線コネクタ 190"/>
        <xdr:cNvCxnSpPr/>
      </xdr:nvCxnSpPr>
      <xdr:spPr>
        <a:xfrm flipV="1">
          <a:off x="4114800" y="14237581"/>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1488</xdr:rowOff>
    </xdr:from>
    <xdr:to>
      <xdr:col>19</xdr:col>
      <xdr:colOff>133350</xdr:colOff>
      <xdr:row>83</xdr:row>
      <xdr:rowOff>30395</xdr:rowOff>
    </xdr:to>
    <xdr:cxnSp macro="">
      <xdr:nvCxnSpPr>
        <xdr:cNvPr id="194" name="直線コネクタ 193"/>
        <xdr:cNvCxnSpPr/>
      </xdr:nvCxnSpPr>
      <xdr:spPr>
        <a:xfrm>
          <a:off x="3225800" y="14231838"/>
          <a:ext cx="889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148228</xdr:rowOff>
    </xdr:from>
    <xdr:to>
      <xdr:col>15</xdr:col>
      <xdr:colOff>82550</xdr:colOff>
      <xdr:row>83</xdr:row>
      <xdr:rowOff>1488</xdr:rowOff>
    </xdr:to>
    <xdr:cxnSp macro="">
      <xdr:nvCxnSpPr>
        <xdr:cNvPr id="197" name="直線コネクタ 196"/>
        <xdr:cNvCxnSpPr/>
      </xdr:nvCxnSpPr>
      <xdr:spPr>
        <a:xfrm>
          <a:off x="2336800" y="14207128"/>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148228</xdr:rowOff>
    </xdr:from>
    <xdr:to>
      <xdr:col>11</xdr:col>
      <xdr:colOff>31750</xdr:colOff>
      <xdr:row>83</xdr:row>
      <xdr:rowOff>67813</xdr:rowOff>
    </xdr:to>
    <xdr:cxnSp macro="">
      <xdr:nvCxnSpPr>
        <xdr:cNvPr id="200" name="直線コネクタ 199"/>
        <xdr:cNvCxnSpPr/>
      </xdr:nvCxnSpPr>
      <xdr:spPr>
        <a:xfrm flipV="1">
          <a:off x="1447800" y="14207128"/>
          <a:ext cx="889000" cy="9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127881</xdr:rowOff>
    </xdr:from>
    <xdr:to>
      <xdr:col>23</xdr:col>
      <xdr:colOff>184150</xdr:colOff>
      <xdr:row>83</xdr:row>
      <xdr:rowOff>58031</xdr:rowOff>
    </xdr:to>
    <xdr:sp macro="" textlink="">
      <xdr:nvSpPr>
        <xdr:cNvPr id="210" name="楕円 209"/>
        <xdr:cNvSpPr/>
      </xdr:nvSpPr>
      <xdr:spPr>
        <a:xfrm>
          <a:off x="4902200" y="1418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144408</xdr:rowOff>
    </xdr:from>
    <xdr:ext cx="762000" cy="259045"/>
    <xdr:sp macro="" textlink="">
      <xdr:nvSpPr>
        <xdr:cNvPr id="211" name="人件費・物件費等の状況該当値テキスト"/>
        <xdr:cNvSpPr txBox="1"/>
      </xdr:nvSpPr>
      <xdr:spPr>
        <a:xfrm>
          <a:off x="5041900" y="1403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151045</xdr:rowOff>
    </xdr:from>
    <xdr:to>
      <xdr:col>19</xdr:col>
      <xdr:colOff>184150</xdr:colOff>
      <xdr:row>83</xdr:row>
      <xdr:rowOff>81195</xdr:rowOff>
    </xdr:to>
    <xdr:sp macro="" textlink="">
      <xdr:nvSpPr>
        <xdr:cNvPr id="212" name="楕円 211"/>
        <xdr:cNvSpPr/>
      </xdr:nvSpPr>
      <xdr:spPr>
        <a:xfrm>
          <a:off x="4064000" y="142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65972</xdr:rowOff>
    </xdr:from>
    <xdr:ext cx="736600" cy="259045"/>
    <xdr:sp macro="" textlink="">
      <xdr:nvSpPr>
        <xdr:cNvPr id="213" name="テキスト ボックス 212"/>
        <xdr:cNvSpPr txBox="1"/>
      </xdr:nvSpPr>
      <xdr:spPr>
        <a:xfrm>
          <a:off x="3733800" y="1429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122138</xdr:rowOff>
    </xdr:from>
    <xdr:to>
      <xdr:col>15</xdr:col>
      <xdr:colOff>133350</xdr:colOff>
      <xdr:row>83</xdr:row>
      <xdr:rowOff>52288</xdr:rowOff>
    </xdr:to>
    <xdr:sp macro="" textlink="">
      <xdr:nvSpPr>
        <xdr:cNvPr id="214" name="楕円 213"/>
        <xdr:cNvSpPr/>
      </xdr:nvSpPr>
      <xdr:spPr>
        <a:xfrm>
          <a:off x="3175000" y="141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37065</xdr:rowOff>
    </xdr:from>
    <xdr:ext cx="762000" cy="259045"/>
    <xdr:sp macro="" textlink="">
      <xdr:nvSpPr>
        <xdr:cNvPr id="215" name="テキスト ボックス 214"/>
        <xdr:cNvSpPr txBox="1"/>
      </xdr:nvSpPr>
      <xdr:spPr>
        <a:xfrm>
          <a:off x="2844800" y="142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97428</xdr:rowOff>
    </xdr:from>
    <xdr:to>
      <xdr:col>11</xdr:col>
      <xdr:colOff>82550</xdr:colOff>
      <xdr:row>83</xdr:row>
      <xdr:rowOff>27578</xdr:rowOff>
    </xdr:to>
    <xdr:sp macro="" textlink="">
      <xdr:nvSpPr>
        <xdr:cNvPr id="216" name="楕円 215"/>
        <xdr:cNvSpPr/>
      </xdr:nvSpPr>
      <xdr:spPr>
        <a:xfrm>
          <a:off x="2286000" y="141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12355</xdr:rowOff>
    </xdr:from>
    <xdr:ext cx="762000" cy="259045"/>
    <xdr:sp macro="" textlink="">
      <xdr:nvSpPr>
        <xdr:cNvPr id="217" name="テキスト ボックス 216"/>
        <xdr:cNvSpPr txBox="1"/>
      </xdr:nvSpPr>
      <xdr:spPr>
        <a:xfrm>
          <a:off x="1955800" y="142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17013</xdr:rowOff>
    </xdr:from>
    <xdr:to>
      <xdr:col>7</xdr:col>
      <xdr:colOff>31750</xdr:colOff>
      <xdr:row>83</xdr:row>
      <xdr:rowOff>118613</xdr:rowOff>
    </xdr:to>
    <xdr:sp macro="" textlink="">
      <xdr:nvSpPr>
        <xdr:cNvPr id="218" name="楕円 217"/>
        <xdr:cNvSpPr/>
      </xdr:nvSpPr>
      <xdr:spPr>
        <a:xfrm>
          <a:off x="1397000" y="142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103390</xdr:rowOff>
    </xdr:from>
    <xdr:ext cx="762000" cy="259045"/>
    <xdr:sp macro="" textlink="">
      <xdr:nvSpPr>
        <xdr:cNvPr id="219" name="テキスト ボックス 218"/>
        <xdr:cNvSpPr txBox="1"/>
      </xdr:nvSpPr>
      <xdr:spPr>
        <a:xfrm>
          <a:off x="1066800" y="14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類似団体平均値を下回っていることから、給与の適正化に努める。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97064</xdr:rowOff>
    </xdr:to>
    <xdr:cxnSp macro="">
      <xdr:nvCxnSpPr>
        <xdr:cNvPr id="255" name="直線コネクタ 254"/>
        <xdr:cNvCxnSpPr/>
      </xdr:nvCxnSpPr>
      <xdr:spPr>
        <a:xfrm flipV="1">
          <a:off x="16179800" y="139328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81</xdr:row>
      <xdr:rowOff>148771</xdr:rowOff>
    </xdr:to>
    <xdr:cxnSp macro="">
      <xdr:nvCxnSpPr>
        <xdr:cNvPr id="258" name="直線コネクタ 257"/>
        <xdr:cNvCxnSpPr/>
      </xdr:nvCxnSpPr>
      <xdr:spPr>
        <a:xfrm flipV="1">
          <a:off x="15290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11793</xdr:rowOff>
    </xdr:to>
    <xdr:cxnSp macro="">
      <xdr:nvCxnSpPr>
        <xdr:cNvPr id="261" name="直線コネクタ 260"/>
        <xdr:cNvCxnSpPr/>
      </xdr:nvCxnSpPr>
      <xdr:spPr>
        <a:xfrm flipV="1">
          <a:off x="14401800" y="140362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11793</xdr:rowOff>
    </xdr:to>
    <xdr:cxnSp macro="">
      <xdr:nvCxnSpPr>
        <xdr:cNvPr id="264" name="直線コネクタ 263"/>
        <xdr:cNvCxnSpPr/>
      </xdr:nvCxnSpPr>
      <xdr:spPr>
        <a:xfrm>
          <a:off x="13512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4" name="楕円 273"/>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5"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6" name="楕円 275"/>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77" name="テキスト ボックス 276"/>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78" name="楕円 277"/>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79" name="テキスト ボックス 278"/>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0" name="楕円 279"/>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1" name="テキスト ボックス 280"/>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業務のアウトソーシング化や退職者の一部不補充等に努めており、類似団体平均を下回る水準になっている。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129963</xdr:rowOff>
    </xdr:to>
    <xdr:cxnSp macro="">
      <xdr:nvCxnSpPr>
        <xdr:cNvPr id="318" name="直線コネクタ 317"/>
        <xdr:cNvCxnSpPr/>
      </xdr:nvCxnSpPr>
      <xdr:spPr>
        <a:xfrm>
          <a:off x="16179800" y="1041495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127953</xdr:rowOff>
    </xdr:to>
    <xdr:cxnSp macro="">
      <xdr:nvCxnSpPr>
        <xdr:cNvPr id="321" name="直線コネクタ 320"/>
        <xdr:cNvCxnSpPr/>
      </xdr:nvCxnSpPr>
      <xdr:spPr>
        <a:xfrm>
          <a:off x="15290800" y="1039283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115888</xdr:rowOff>
    </xdr:to>
    <xdr:cxnSp macro="">
      <xdr:nvCxnSpPr>
        <xdr:cNvPr id="324" name="直線コネクタ 323"/>
        <xdr:cNvCxnSpPr/>
      </xdr:nvCxnSpPr>
      <xdr:spPr>
        <a:xfrm flipV="1">
          <a:off x="14401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140018</xdr:rowOff>
    </xdr:to>
    <xdr:cxnSp macro="">
      <xdr:nvCxnSpPr>
        <xdr:cNvPr id="327" name="直線コネクタ 326"/>
        <xdr:cNvCxnSpPr/>
      </xdr:nvCxnSpPr>
      <xdr:spPr>
        <a:xfrm flipV="1">
          <a:off x="13512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9" name="楕円 338"/>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0" name="テキスト ボックス 339"/>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1" name="楕円 340"/>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2" name="テキスト ボックス 341"/>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3" name="楕円 342"/>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4" name="テキスト ボックス 343"/>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5" name="楕円 344"/>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4145</xdr:rowOff>
    </xdr:from>
    <xdr:ext cx="762000" cy="259045"/>
    <xdr:sp macro="" textlink="">
      <xdr:nvSpPr>
        <xdr:cNvPr id="346" name="テキスト ボックス 345"/>
        <xdr:cNvSpPr txBox="1"/>
      </xdr:nvSpPr>
      <xdr:spPr>
        <a:xfrm>
          <a:off x="13131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元利償還金及び公営企業に要する経費の財源とする地方債の償還分が減額したこと及び貸付金の財源として発行した地方債に係る貸付金の元利償還金の増等により、特定財源が増となったため前年度から１．４ポイントの改善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大幅に改善はしたものの、依然として類似団体平均を上回っている状況にあることから、今後もプライマリーバランスを意識した市債の発行をすることで地方債残高の減少に努め、改善に努めていく。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42</xdr:row>
      <xdr:rowOff>33444</xdr:rowOff>
    </xdr:to>
    <xdr:cxnSp macro="">
      <xdr:nvCxnSpPr>
        <xdr:cNvPr id="379" name="直線コネクタ 378"/>
        <xdr:cNvCxnSpPr/>
      </xdr:nvCxnSpPr>
      <xdr:spPr>
        <a:xfrm flipV="1">
          <a:off x="16179800" y="71217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113877</xdr:rowOff>
    </xdr:to>
    <xdr:cxnSp macro="">
      <xdr:nvCxnSpPr>
        <xdr:cNvPr id="382" name="直線コネクタ 381"/>
        <xdr:cNvCxnSpPr/>
      </xdr:nvCxnSpPr>
      <xdr:spPr>
        <a:xfrm flipV="1">
          <a:off x="15290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138006</xdr:rowOff>
    </xdr:to>
    <xdr:cxnSp macro="">
      <xdr:nvCxnSpPr>
        <xdr:cNvPr id="385" name="直線コネクタ 384"/>
        <xdr:cNvCxnSpPr/>
      </xdr:nvCxnSpPr>
      <xdr:spPr>
        <a:xfrm flipV="1">
          <a:off x="14401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63077</xdr:rowOff>
    </xdr:to>
    <xdr:cxnSp macro="">
      <xdr:nvCxnSpPr>
        <xdr:cNvPr id="388" name="直線コネクタ 387"/>
        <xdr:cNvCxnSpPr/>
      </xdr:nvCxnSpPr>
      <xdr:spPr>
        <a:xfrm flipV="1">
          <a:off x="13512800" y="733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399"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2" name="楕円 401"/>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3" name="テキスト ボックス 402"/>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4" name="楕円 403"/>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5" name="テキスト ボックス 404"/>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6" name="楕円 405"/>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7" name="テキスト ボックス 406"/>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一般会計において約１２億円の繰上償還を行ったことや、下水道事業特別会計において起債残高が減少したことに伴い繰入見込額が減少したことにより、将来負担額が大きく減少となった。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112573</xdr:rowOff>
    </xdr:from>
    <xdr:to>
      <xdr:col>72</xdr:col>
      <xdr:colOff>203200</xdr:colOff>
      <xdr:row>15</xdr:row>
      <xdr:rowOff>68529</xdr:rowOff>
    </xdr:to>
    <xdr:cxnSp macro="">
      <xdr:nvCxnSpPr>
        <xdr:cNvPr id="439" name="直線コネクタ 438"/>
        <xdr:cNvCxnSpPr/>
      </xdr:nvCxnSpPr>
      <xdr:spPr>
        <a:xfrm flipV="1">
          <a:off x="14401800" y="251287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68529</xdr:rowOff>
    </xdr:from>
    <xdr:to>
      <xdr:col>68</xdr:col>
      <xdr:colOff>152400</xdr:colOff>
      <xdr:row>15</xdr:row>
      <xdr:rowOff>73355</xdr:rowOff>
    </xdr:to>
    <xdr:cxnSp macro="">
      <xdr:nvCxnSpPr>
        <xdr:cNvPr id="442" name="直線コネクタ 441"/>
        <xdr:cNvCxnSpPr/>
      </xdr:nvCxnSpPr>
      <xdr:spPr>
        <a:xfrm flipV="1">
          <a:off x="13512800" y="26402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61773</xdr:rowOff>
    </xdr:from>
    <xdr:to>
      <xdr:col>73</xdr:col>
      <xdr:colOff>44450</xdr:colOff>
      <xdr:row>14</xdr:row>
      <xdr:rowOff>163373</xdr:rowOff>
    </xdr:to>
    <xdr:sp macro="" textlink="">
      <xdr:nvSpPr>
        <xdr:cNvPr id="456" name="楕円 455"/>
        <xdr:cNvSpPr/>
      </xdr:nvSpPr>
      <xdr:spPr>
        <a:xfrm>
          <a:off x="15240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2100</xdr:rowOff>
    </xdr:from>
    <xdr:ext cx="762000" cy="259045"/>
    <xdr:sp macro="" textlink="">
      <xdr:nvSpPr>
        <xdr:cNvPr id="457" name="テキスト ボックス 456"/>
        <xdr:cNvSpPr txBox="1"/>
      </xdr:nvSpPr>
      <xdr:spPr>
        <a:xfrm>
          <a:off x="14909800" y="223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17729</xdr:rowOff>
    </xdr:from>
    <xdr:to>
      <xdr:col>68</xdr:col>
      <xdr:colOff>203200</xdr:colOff>
      <xdr:row>15</xdr:row>
      <xdr:rowOff>119329</xdr:rowOff>
    </xdr:to>
    <xdr:sp macro="" textlink="">
      <xdr:nvSpPr>
        <xdr:cNvPr id="458" name="楕円 457"/>
        <xdr:cNvSpPr/>
      </xdr:nvSpPr>
      <xdr:spPr>
        <a:xfrm>
          <a:off x="14351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129506</xdr:rowOff>
    </xdr:from>
    <xdr:ext cx="762000" cy="259045"/>
    <xdr:sp macro="" textlink="">
      <xdr:nvSpPr>
        <xdr:cNvPr id="459" name="テキスト ボックス 458"/>
        <xdr:cNvSpPr txBox="1"/>
      </xdr:nvSpPr>
      <xdr:spPr>
        <a:xfrm>
          <a:off x="14020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60" name="楕円 459"/>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61" name="テキスト ボックス 460"/>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国家公務員に対する令和元年人事院勧告を準拠したことにより給料月額において引き上げがなされたことに加え、類似団体と比較すると手当が高い水準にある。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類似団体平均よりも高い水準にあることから、今後も事務事業改善による時間外手当の削減や、退職者の一部不補充等の実施により改善を図る。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62230</xdr:rowOff>
    </xdr:to>
    <xdr:cxnSp macro="">
      <xdr:nvCxnSpPr>
        <xdr:cNvPr id="66" name="直線コネクタ 65"/>
        <xdr:cNvCxnSpPr/>
      </xdr:nvCxnSpPr>
      <xdr:spPr>
        <a:xfrm flipV="1">
          <a:off x="3987800" y="638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flipV="1">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12700</xdr:rowOff>
    </xdr:to>
    <xdr:cxnSp macro="">
      <xdr:nvCxnSpPr>
        <xdr:cNvPr id="72" name="直線コネクタ 71"/>
        <xdr:cNvCxnSpPr/>
      </xdr:nvCxnSpPr>
      <xdr:spPr>
        <a:xfrm flipV="1">
          <a:off x="2209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12700</xdr:rowOff>
    </xdr:to>
    <xdr:cxnSp macro="">
      <xdr:nvCxnSpPr>
        <xdr:cNvPr id="75" name="直線コネクタ 74"/>
        <xdr:cNvCxnSpPr/>
      </xdr:nvCxnSpPr>
      <xdr:spPr>
        <a:xfrm>
          <a:off x="1320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50800</xdr:rowOff>
    </xdr:to>
    <xdr:cxnSp macro="">
      <xdr:nvCxnSpPr>
        <xdr:cNvPr id="129" name="直線コネクタ 128"/>
        <xdr:cNvCxnSpPr/>
      </xdr:nvCxnSpPr>
      <xdr:spPr>
        <a:xfrm flipV="1">
          <a:off x="15671800" y="3126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50800</xdr:rowOff>
    </xdr:to>
    <xdr:cxnSp macro="">
      <xdr:nvCxnSpPr>
        <xdr:cNvPr id="132" name="直線コネクタ 131"/>
        <xdr:cNvCxnSpPr/>
      </xdr:nvCxnSpPr>
      <xdr:spPr>
        <a:xfrm>
          <a:off x="14782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29029</xdr:rowOff>
    </xdr:to>
    <xdr:cxnSp macro="">
      <xdr:nvCxnSpPr>
        <xdr:cNvPr id="135" name="直線コネクタ 134"/>
        <xdr:cNvCxnSpPr/>
      </xdr:nvCxnSpPr>
      <xdr:spPr>
        <a:xfrm>
          <a:off x="13893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18</xdr:row>
      <xdr:rowOff>18143</xdr:rowOff>
    </xdr:to>
    <xdr:cxnSp macro="">
      <xdr:nvCxnSpPr>
        <xdr:cNvPr id="138" name="直線コネクタ 137"/>
        <xdr:cNvCxnSpPr/>
      </xdr:nvCxnSpPr>
      <xdr:spPr>
        <a:xfrm>
          <a:off x="13004800" y="29300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幼児教育・保育の無償化に伴い、施設型給付費及び施設等利用費が増額となった。また、障害者自立支援給付費等についても増加傾向にある。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例年、類似団体平均の水準で推移しているが、震災前から比較すると大幅に増加している。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引き続き、生活保護受給者の自立支援や各種予防事業により、医療及び介護給付費の抑制を図り改善に努める。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96520</xdr:rowOff>
    </xdr:to>
    <xdr:cxnSp macro="">
      <xdr:nvCxnSpPr>
        <xdr:cNvPr id="190" name="直線コネクタ 189"/>
        <xdr:cNvCxnSpPr/>
      </xdr:nvCxnSpPr>
      <xdr:spPr>
        <a:xfrm>
          <a:off x="3987800" y="965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50800</xdr:rowOff>
    </xdr:to>
    <xdr:cxnSp macro="">
      <xdr:nvCxnSpPr>
        <xdr:cNvPr id="193" name="直線コネクタ 192"/>
        <xdr:cNvCxnSpPr/>
      </xdr:nvCxnSpPr>
      <xdr:spPr>
        <a:xfrm>
          <a:off x="3098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35560</xdr:rowOff>
    </xdr:to>
    <xdr:cxnSp macro="">
      <xdr:nvCxnSpPr>
        <xdr:cNvPr id="196" name="直線コネクタ 195"/>
        <xdr:cNvCxnSpPr/>
      </xdr:nvCxnSpPr>
      <xdr:spPr>
        <a:xfrm flipV="1">
          <a:off x="2209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35560</xdr:rowOff>
    </xdr:to>
    <xdr:cxnSp macro="">
      <xdr:nvCxnSpPr>
        <xdr:cNvPr id="199" name="直線コネクタ 198"/>
        <xdr:cNvCxnSpPr/>
      </xdr:nvCxnSpPr>
      <xdr:spPr>
        <a:xfrm>
          <a:off x="1320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209" name="楕円 208"/>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17797</xdr:rowOff>
    </xdr:from>
    <xdr:ext cx="762000" cy="259045"/>
    <xdr:sp macro="" textlink="">
      <xdr:nvSpPr>
        <xdr:cNvPr id="210" name="扶助費該当値テキスト"/>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13" name="楕円 212"/>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88917</xdr:rowOff>
    </xdr:from>
    <xdr:ext cx="762000" cy="259045"/>
    <xdr:sp macro="" textlink="">
      <xdr:nvSpPr>
        <xdr:cNvPr id="214" name="テキスト ボックス 213"/>
        <xdr:cNvSpPr txBox="1"/>
      </xdr:nvSpPr>
      <xdr:spPr>
        <a:xfrm>
          <a:off x="2717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5" name="楕円 214"/>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16" name="テキスト ボックス 215"/>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平均団体を大幅に上回る要因としては、下水道事業特別会計への繰出金が挙げられる。低地・河口部といった本市の地理的条件により、水害防止のため、多額の雨水施設整備を行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今後も、施設維持に関する経費が増加することが予想されるため、計画的な維持管理に努め、経費削減を図っていく必要がある。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142240</xdr:rowOff>
    </xdr:to>
    <xdr:cxnSp macro="">
      <xdr:nvCxnSpPr>
        <xdr:cNvPr id="251" name="直線コネクタ 250"/>
        <xdr:cNvCxnSpPr/>
      </xdr:nvCxnSpPr>
      <xdr:spPr>
        <a:xfrm>
          <a:off x="15671800" y="10414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134620</xdr:rowOff>
    </xdr:to>
    <xdr:cxnSp macro="">
      <xdr:nvCxnSpPr>
        <xdr:cNvPr id="254" name="直線コネクタ 253"/>
        <xdr:cNvCxnSpPr/>
      </xdr:nvCxnSpPr>
      <xdr:spPr>
        <a:xfrm flipV="1">
          <a:off x="14782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61</xdr:row>
      <xdr:rowOff>1270</xdr:rowOff>
    </xdr:to>
    <xdr:cxnSp macro="">
      <xdr:nvCxnSpPr>
        <xdr:cNvPr id="257" name="直線コネクタ 256"/>
        <xdr:cNvCxnSpPr/>
      </xdr:nvCxnSpPr>
      <xdr:spPr>
        <a:xfrm flipV="1">
          <a:off x="13893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1270</xdr:rowOff>
    </xdr:to>
    <xdr:cxnSp macro="">
      <xdr:nvCxnSpPr>
        <xdr:cNvPr id="260" name="直線コネクタ 259"/>
        <xdr:cNvCxnSpPr/>
      </xdr:nvCxnSpPr>
      <xdr:spPr>
        <a:xfrm>
          <a:off x="13004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70" name="楕円 269"/>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63517</xdr:rowOff>
    </xdr:from>
    <xdr:ext cx="762000" cy="259045"/>
    <xdr:sp macro="" textlink="">
      <xdr:nvSpPr>
        <xdr:cNvPr id="271"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4" name="楕円 273"/>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5" name="テキスト ボックス 274"/>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6" name="楕円 275"/>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7" name="テキスト ボックス 276"/>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8" name="楕円 277"/>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9" name="テキスト ボックス 278"/>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年度と比較すると０．７ポイントの減少となっているが、これは、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ふるさと・多賀城応援寄附額の減による返礼品費の大幅な減少や被災者住宅再建支援制度の終了に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類似団体平均を４．３ポイント下回っている状況ではあるが、今後も各種団体への補助金の適正化を推進するなど、一層の改善に努めていく。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25763</xdr:rowOff>
    </xdr:to>
    <xdr:cxnSp macro="">
      <xdr:nvCxnSpPr>
        <xdr:cNvPr id="313" name="直線コネクタ 312"/>
        <xdr:cNvCxnSpPr/>
      </xdr:nvCxnSpPr>
      <xdr:spPr>
        <a:xfrm flipV="1">
          <a:off x="15671800" y="61522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25763</xdr:rowOff>
    </xdr:to>
    <xdr:cxnSp macro="">
      <xdr:nvCxnSpPr>
        <xdr:cNvPr id="316" name="直線コネクタ 315"/>
        <xdr:cNvCxnSpPr/>
      </xdr:nvCxnSpPr>
      <xdr:spPr>
        <a:xfrm>
          <a:off x="14782800" y="6197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71483</xdr:rowOff>
    </xdr:to>
    <xdr:cxnSp macro="">
      <xdr:nvCxnSpPr>
        <xdr:cNvPr id="319" name="直線コネクタ 318"/>
        <xdr:cNvCxnSpPr/>
      </xdr:nvCxnSpPr>
      <xdr:spPr>
        <a:xfrm flipV="1">
          <a:off x="13893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71483</xdr:rowOff>
    </xdr:to>
    <xdr:cxnSp macro="">
      <xdr:nvCxnSpPr>
        <xdr:cNvPr id="322" name="直線コネクタ 321"/>
        <xdr:cNvCxnSpPr/>
      </xdr:nvCxnSpPr>
      <xdr:spPr>
        <a:xfrm>
          <a:off x="13004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2" name="楕円 331"/>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3"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146413</xdr:rowOff>
    </xdr:from>
    <xdr:to>
      <xdr:col>78</xdr:col>
      <xdr:colOff>120650</xdr:colOff>
      <xdr:row>36</xdr:row>
      <xdr:rowOff>76563</xdr:rowOff>
    </xdr:to>
    <xdr:sp macro="" textlink="">
      <xdr:nvSpPr>
        <xdr:cNvPr id="334" name="楕円 333"/>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86740</xdr:rowOff>
    </xdr:from>
    <xdr:ext cx="736600" cy="259045"/>
    <xdr:sp macro="" textlink="">
      <xdr:nvSpPr>
        <xdr:cNvPr id="335" name="テキスト ボックス 334"/>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xdr:nvSpPr>
        <xdr:cNvPr id="336" name="楕円 335"/>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86740</xdr:rowOff>
    </xdr:from>
    <xdr:ext cx="762000" cy="259045"/>
    <xdr:sp macro="" textlink="">
      <xdr:nvSpPr>
        <xdr:cNvPr id="337" name="テキスト ボックス 336"/>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38" name="楕円 337"/>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132460</xdr:rowOff>
    </xdr:from>
    <xdr:ext cx="762000" cy="259045"/>
    <xdr:sp macro="" textlink="">
      <xdr:nvSpPr>
        <xdr:cNvPr id="339" name="テキスト ボックス 338"/>
        <xdr:cNvSpPr txBox="1"/>
      </xdr:nvSpPr>
      <xdr:spPr>
        <a:xfrm>
          <a:off x="13512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0" name="楕円 339"/>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112866</xdr:rowOff>
    </xdr:from>
    <xdr:ext cx="762000" cy="259045"/>
    <xdr:sp macro="" textlink="">
      <xdr:nvSpPr>
        <xdr:cNvPr id="341" name="テキスト ボックス 340"/>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年度は、繰上償還を行った影響もあり、新規借入額が元利償還金を下回ったため、地方債残高は約２０億２千万円減少した。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臨時財政対策債の発行については継続的に行われ、地方債現在高の約４７％を占めており、臨時財政対策債の元利償還金は増加傾向となっている。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85089</xdr:rowOff>
    </xdr:to>
    <xdr:cxnSp macro="">
      <xdr:nvCxnSpPr>
        <xdr:cNvPr id="374" name="直線コネクタ 373"/>
        <xdr:cNvCxnSpPr/>
      </xdr:nvCxnSpPr>
      <xdr:spPr>
        <a:xfrm>
          <a:off x="3987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7" name="直線コネクタ 376"/>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161289</xdr:rowOff>
    </xdr:to>
    <xdr:cxnSp macro="">
      <xdr:nvCxnSpPr>
        <xdr:cNvPr id="380" name="直線コネクタ 379"/>
        <xdr:cNvCxnSpPr/>
      </xdr:nvCxnSpPr>
      <xdr:spPr>
        <a:xfrm flipV="1">
          <a:off x="2209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83" name="直線コネクタ 382"/>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3" name="楕円 392"/>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4"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8" name="テキスト ボックス 39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0" name="テキスト ボックス 399"/>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1" name="楕円 400"/>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2" name="テキスト ボックス 401"/>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類似団体平均を上回る要因としては、低地・河口部といった本市の地理的条件により、雨水対策事業への繰出金が多額となっていることが挙げられる。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90424</xdr:rowOff>
    </xdr:from>
    <xdr:to>
      <xdr:col>82</xdr:col>
      <xdr:colOff>107950</xdr:colOff>
      <xdr:row>80</xdr:row>
      <xdr:rowOff>104139</xdr:rowOff>
    </xdr:to>
    <xdr:cxnSp macro="">
      <xdr:nvCxnSpPr>
        <xdr:cNvPr id="433" name="直線コネクタ 432"/>
        <xdr:cNvCxnSpPr/>
      </xdr:nvCxnSpPr>
      <xdr:spPr>
        <a:xfrm flipV="1">
          <a:off x="15671800" y="138064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80</xdr:row>
      <xdr:rowOff>117856</xdr:rowOff>
    </xdr:to>
    <xdr:cxnSp macro="">
      <xdr:nvCxnSpPr>
        <xdr:cNvPr id="436" name="直線コネクタ 435"/>
        <xdr:cNvCxnSpPr/>
      </xdr:nvCxnSpPr>
      <xdr:spPr>
        <a:xfrm flipV="1">
          <a:off x="14782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81</xdr:row>
      <xdr:rowOff>42418</xdr:rowOff>
    </xdr:to>
    <xdr:cxnSp macro="">
      <xdr:nvCxnSpPr>
        <xdr:cNvPr id="439" name="直線コネクタ 438"/>
        <xdr:cNvCxnSpPr/>
      </xdr:nvCxnSpPr>
      <xdr:spPr>
        <a:xfrm flipV="1">
          <a:off x="13893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44704</xdr:rowOff>
    </xdr:from>
    <xdr:to>
      <xdr:col>69</xdr:col>
      <xdr:colOff>92075</xdr:colOff>
      <xdr:row>81</xdr:row>
      <xdr:rowOff>42418</xdr:rowOff>
    </xdr:to>
    <xdr:cxnSp macro="">
      <xdr:nvCxnSpPr>
        <xdr:cNvPr id="442" name="直線コネクタ 441"/>
        <xdr:cNvCxnSpPr/>
      </xdr:nvCxnSpPr>
      <xdr:spPr>
        <a:xfrm>
          <a:off x="13004800" y="137607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52" name="楕円 451"/>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11701</xdr:rowOff>
    </xdr:from>
    <xdr:ext cx="762000" cy="259045"/>
    <xdr:sp macro="" textlink="">
      <xdr:nvSpPr>
        <xdr:cNvPr id="453" name="公債費以外該当値テキスト"/>
        <xdr:cNvSpPr txBox="1"/>
      </xdr:nvSpPr>
      <xdr:spPr>
        <a:xfrm>
          <a:off x="16598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54" name="楕円 453"/>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55" name="テキスト ボックス 454"/>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56" name="楕円 455"/>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7" name="テキスト ボックス 456"/>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58" name="楕円 457"/>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59" name="テキスト ボックス 458"/>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60" name="楕円 459"/>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61" name="テキスト ボックス 460"/>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53010</xdr:rowOff>
    </xdr:from>
    <xdr:to>
      <xdr:col>29</xdr:col>
      <xdr:colOff>127000</xdr:colOff>
      <xdr:row>17</xdr:row>
      <xdr:rowOff>62135</xdr:rowOff>
    </xdr:to>
    <xdr:cxnSp macro="">
      <xdr:nvCxnSpPr>
        <xdr:cNvPr id="50" name="直線コネクタ 49"/>
        <xdr:cNvCxnSpPr/>
      </xdr:nvCxnSpPr>
      <xdr:spPr bwMode="auto">
        <a:xfrm>
          <a:off x="5003800" y="3015285"/>
          <a:ext cx="6477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49752</xdr:rowOff>
    </xdr:from>
    <xdr:to>
      <xdr:col>26</xdr:col>
      <xdr:colOff>50800</xdr:colOff>
      <xdr:row>17</xdr:row>
      <xdr:rowOff>53010</xdr:rowOff>
    </xdr:to>
    <xdr:cxnSp macro="">
      <xdr:nvCxnSpPr>
        <xdr:cNvPr id="53" name="直線コネクタ 52"/>
        <xdr:cNvCxnSpPr/>
      </xdr:nvCxnSpPr>
      <xdr:spPr bwMode="auto">
        <a:xfrm>
          <a:off x="4305300" y="3012027"/>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30702</xdr:rowOff>
    </xdr:from>
    <xdr:to>
      <xdr:col>22</xdr:col>
      <xdr:colOff>114300</xdr:colOff>
      <xdr:row>17</xdr:row>
      <xdr:rowOff>49752</xdr:rowOff>
    </xdr:to>
    <xdr:cxnSp macro="">
      <xdr:nvCxnSpPr>
        <xdr:cNvPr id="56" name="直線コネクタ 55"/>
        <xdr:cNvCxnSpPr/>
      </xdr:nvCxnSpPr>
      <xdr:spPr bwMode="auto">
        <a:xfrm>
          <a:off x="3606800" y="299297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21501</xdr:rowOff>
    </xdr:from>
    <xdr:to>
      <xdr:col>18</xdr:col>
      <xdr:colOff>177800</xdr:colOff>
      <xdr:row>17</xdr:row>
      <xdr:rowOff>30702</xdr:rowOff>
    </xdr:to>
    <xdr:cxnSp macro="">
      <xdr:nvCxnSpPr>
        <xdr:cNvPr id="59" name="直線コネクタ 58"/>
        <xdr:cNvCxnSpPr/>
      </xdr:nvCxnSpPr>
      <xdr:spPr bwMode="auto">
        <a:xfrm>
          <a:off x="29083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11335</xdr:rowOff>
    </xdr:from>
    <xdr:to>
      <xdr:col>29</xdr:col>
      <xdr:colOff>177800</xdr:colOff>
      <xdr:row>17</xdr:row>
      <xdr:rowOff>112935</xdr:rowOff>
    </xdr:to>
    <xdr:sp macro="" textlink="">
      <xdr:nvSpPr>
        <xdr:cNvPr id="69" name="楕円 68"/>
        <xdr:cNvSpPr/>
      </xdr:nvSpPr>
      <xdr:spPr bwMode="auto">
        <a:xfrm>
          <a:off x="5600700" y="29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154862</xdr:rowOff>
    </xdr:from>
    <xdr:ext cx="762000" cy="259045"/>
    <xdr:sp macro="" textlink="">
      <xdr:nvSpPr>
        <xdr:cNvPr id="70" name="人口1人当たり決算額の推移該当値テキスト130"/>
        <xdr:cNvSpPr txBox="1"/>
      </xdr:nvSpPr>
      <xdr:spPr>
        <a:xfrm>
          <a:off x="5740400" y="29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2210</xdr:rowOff>
    </xdr:from>
    <xdr:to>
      <xdr:col>26</xdr:col>
      <xdr:colOff>101600</xdr:colOff>
      <xdr:row>17</xdr:row>
      <xdr:rowOff>103810</xdr:rowOff>
    </xdr:to>
    <xdr:sp macro="" textlink="">
      <xdr:nvSpPr>
        <xdr:cNvPr id="71" name="楕円 70"/>
        <xdr:cNvSpPr/>
      </xdr:nvSpPr>
      <xdr:spPr bwMode="auto">
        <a:xfrm>
          <a:off x="4953000" y="29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88587</xdr:rowOff>
    </xdr:from>
    <xdr:ext cx="736600" cy="259045"/>
    <xdr:sp macro="" textlink="">
      <xdr:nvSpPr>
        <xdr:cNvPr id="72" name="テキスト ボックス 71"/>
        <xdr:cNvSpPr txBox="1"/>
      </xdr:nvSpPr>
      <xdr:spPr>
        <a:xfrm>
          <a:off x="4622800" y="305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170402</xdr:rowOff>
    </xdr:from>
    <xdr:to>
      <xdr:col>22</xdr:col>
      <xdr:colOff>165100</xdr:colOff>
      <xdr:row>17</xdr:row>
      <xdr:rowOff>100552</xdr:rowOff>
    </xdr:to>
    <xdr:sp macro="" textlink="">
      <xdr:nvSpPr>
        <xdr:cNvPr id="73" name="楕円 72"/>
        <xdr:cNvSpPr/>
      </xdr:nvSpPr>
      <xdr:spPr bwMode="auto">
        <a:xfrm>
          <a:off x="42545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110729</xdr:rowOff>
    </xdr:from>
    <xdr:ext cx="762000" cy="259045"/>
    <xdr:sp macro="" textlink="">
      <xdr:nvSpPr>
        <xdr:cNvPr id="74" name="テキスト ボックス 73"/>
        <xdr:cNvSpPr txBox="1"/>
      </xdr:nvSpPr>
      <xdr:spPr>
        <a:xfrm>
          <a:off x="3924300" y="273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151352</xdr:rowOff>
    </xdr:from>
    <xdr:to>
      <xdr:col>19</xdr:col>
      <xdr:colOff>38100</xdr:colOff>
      <xdr:row>17</xdr:row>
      <xdr:rowOff>81502</xdr:rowOff>
    </xdr:to>
    <xdr:sp macro="" textlink="">
      <xdr:nvSpPr>
        <xdr:cNvPr id="75" name="楕円 74"/>
        <xdr:cNvSpPr/>
      </xdr:nvSpPr>
      <xdr:spPr bwMode="auto">
        <a:xfrm>
          <a:off x="35560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91679</xdr:rowOff>
    </xdr:from>
    <xdr:ext cx="762000" cy="259045"/>
    <xdr:sp macro="" textlink="">
      <xdr:nvSpPr>
        <xdr:cNvPr id="76" name="テキスト ボックス 75"/>
        <xdr:cNvSpPr txBox="1"/>
      </xdr:nvSpPr>
      <xdr:spPr>
        <a:xfrm>
          <a:off x="3225800" y="27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142151</xdr:rowOff>
    </xdr:from>
    <xdr:to>
      <xdr:col>15</xdr:col>
      <xdr:colOff>101600</xdr:colOff>
      <xdr:row>17</xdr:row>
      <xdr:rowOff>72301</xdr:rowOff>
    </xdr:to>
    <xdr:sp macro="" textlink="">
      <xdr:nvSpPr>
        <xdr:cNvPr id="77" name="楕円 76"/>
        <xdr:cNvSpPr/>
      </xdr:nvSpPr>
      <xdr:spPr bwMode="auto">
        <a:xfrm>
          <a:off x="28575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82478</xdr:rowOff>
    </xdr:from>
    <xdr:ext cx="762000" cy="259045"/>
    <xdr:sp macro="" textlink="">
      <xdr:nvSpPr>
        <xdr:cNvPr id="78" name="テキスト ボックス 77"/>
        <xdr:cNvSpPr txBox="1"/>
      </xdr:nvSpPr>
      <xdr:spPr>
        <a:xfrm>
          <a:off x="25273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3425</xdr:rowOff>
    </xdr:from>
    <xdr:to>
      <xdr:col>29</xdr:col>
      <xdr:colOff>127000</xdr:colOff>
      <xdr:row>36</xdr:row>
      <xdr:rowOff>37585</xdr:rowOff>
    </xdr:to>
    <xdr:cxnSp macro="">
      <xdr:nvCxnSpPr>
        <xdr:cNvPr id="113" name="直線コネクタ 112"/>
        <xdr:cNvCxnSpPr/>
      </xdr:nvCxnSpPr>
      <xdr:spPr bwMode="auto">
        <a:xfrm>
          <a:off x="5003800" y="6956675"/>
          <a:ext cx="6477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181538</xdr:rowOff>
    </xdr:from>
    <xdr:to>
      <xdr:col>26</xdr:col>
      <xdr:colOff>50800</xdr:colOff>
      <xdr:row>36</xdr:row>
      <xdr:rowOff>3425</xdr:rowOff>
    </xdr:to>
    <xdr:cxnSp macro="">
      <xdr:nvCxnSpPr>
        <xdr:cNvPr id="116" name="直線コネクタ 115"/>
        <xdr:cNvCxnSpPr/>
      </xdr:nvCxnSpPr>
      <xdr:spPr bwMode="auto">
        <a:xfrm>
          <a:off x="4305300" y="6791888"/>
          <a:ext cx="6985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167332</xdr:rowOff>
    </xdr:from>
    <xdr:to>
      <xdr:col>22</xdr:col>
      <xdr:colOff>114300</xdr:colOff>
      <xdr:row>35</xdr:row>
      <xdr:rowOff>181538</xdr:rowOff>
    </xdr:to>
    <xdr:cxnSp macro="">
      <xdr:nvCxnSpPr>
        <xdr:cNvPr id="119" name="直線コネクタ 118"/>
        <xdr:cNvCxnSpPr/>
      </xdr:nvCxnSpPr>
      <xdr:spPr bwMode="auto">
        <a:xfrm>
          <a:off x="3606800" y="677768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167332</xdr:rowOff>
    </xdr:from>
    <xdr:to>
      <xdr:col>18</xdr:col>
      <xdr:colOff>177800</xdr:colOff>
      <xdr:row>35</xdr:row>
      <xdr:rowOff>190943</xdr:rowOff>
    </xdr:to>
    <xdr:cxnSp macro="">
      <xdr:nvCxnSpPr>
        <xdr:cNvPr id="122" name="直線コネクタ 121"/>
        <xdr:cNvCxnSpPr/>
      </xdr:nvCxnSpPr>
      <xdr:spPr bwMode="auto">
        <a:xfrm flipV="1">
          <a:off x="29083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329685</xdr:rowOff>
    </xdr:from>
    <xdr:to>
      <xdr:col>29</xdr:col>
      <xdr:colOff>177800</xdr:colOff>
      <xdr:row>36</xdr:row>
      <xdr:rowOff>88385</xdr:rowOff>
    </xdr:to>
    <xdr:sp macro="" textlink="">
      <xdr:nvSpPr>
        <xdr:cNvPr id="132" name="楕円 131"/>
        <xdr:cNvSpPr/>
      </xdr:nvSpPr>
      <xdr:spPr bwMode="auto">
        <a:xfrm>
          <a:off x="56007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301762</xdr:rowOff>
    </xdr:from>
    <xdr:ext cx="762000" cy="259045"/>
    <xdr:sp macro="" textlink="">
      <xdr:nvSpPr>
        <xdr:cNvPr id="133" name="人口1人当たり決算額の推移該当値テキスト445"/>
        <xdr:cNvSpPr txBox="1"/>
      </xdr:nvSpPr>
      <xdr:spPr>
        <a:xfrm>
          <a:off x="5740400" y="691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295525</xdr:rowOff>
    </xdr:from>
    <xdr:to>
      <xdr:col>26</xdr:col>
      <xdr:colOff>101600</xdr:colOff>
      <xdr:row>36</xdr:row>
      <xdr:rowOff>54225</xdr:rowOff>
    </xdr:to>
    <xdr:sp macro="" textlink="">
      <xdr:nvSpPr>
        <xdr:cNvPr id="134" name="楕円 133"/>
        <xdr:cNvSpPr/>
      </xdr:nvSpPr>
      <xdr:spPr bwMode="auto">
        <a:xfrm>
          <a:off x="49530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39002</xdr:rowOff>
    </xdr:from>
    <xdr:ext cx="736600" cy="259045"/>
    <xdr:sp macro="" textlink="">
      <xdr:nvSpPr>
        <xdr:cNvPr id="135" name="テキスト ボックス 134"/>
        <xdr:cNvSpPr txBox="1"/>
      </xdr:nvSpPr>
      <xdr:spPr>
        <a:xfrm>
          <a:off x="4622800" y="699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130738</xdr:rowOff>
    </xdr:from>
    <xdr:to>
      <xdr:col>22</xdr:col>
      <xdr:colOff>165100</xdr:colOff>
      <xdr:row>35</xdr:row>
      <xdr:rowOff>232338</xdr:rowOff>
    </xdr:to>
    <xdr:sp macro="" textlink="">
      <xdr:nvSpPr>
        <xdr:cNvPr id="136" name="楕円 135"/>
        <xdr:cNvSpPr/>
      </xdr:nvSpPr>
      <xdr:spPr bwMode="auto">
        <a:xfrm>
          <a:off x="42545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242515</xdr:rowOff>
    </xdr:from>
    <xdr:ext cx="762000" cy="259045"/>
    <xdr:sp macro="" textlink="">
      <xdr:nvSpPr>
        <xdr:cNvPr id="137" name="テキスト ボックス 136"/>
        <xdr:cNvSpPr txBox="1"/>
      </xdr:nvSpPr>
      <xdr:spPr>
        <a:xfrm>
          <a:off x="3924300" y="650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116532</xdr:rowOff>
    </xdr:from>
    <xdr:to>
      <xdr:col>19</xdr:col>
      <xdr:colOff>38100</xdr:colOff>
      <xdr:row>35</xdr:row>
      <xdr:rowOff>218132</xdr:rowOff>
    </xdr:to>
    <xdr:sp macro="" textlink="">
      <xdr:nvSpPr>
        <xdr:cNvPr id="138" name="楕円 137"/>
        <xdr:cNvSpPr/>
      </xdr:nvSpPr>
      <xdr:spPr bwMode="auto">
        <a:xfrm>
          <a:off x="35560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228309</xdr:rowOff>
    </xdr:from>
    <xdr:ext cx="762000" cy="259045"/>
    <xdr:sp macro="" textlink="">
      <xdr:nvSpPr>
        <xdr:cNvPr id="139" name="テキスト ボックス 138"/>
        <xdr:cNvSpPr txBox="1"/>
      </xdr:nvSpPr>
      <xdr:spPr>
        <a:xfrm>
          <a:off x="3225800" y="649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140143</xdr:rowOff>
    </xdr:from>
    <xdr:to>
      <xdr:col>15</xdr:col>
      <xdr:colOff>101600</xdr:colOff>
      <xdr:row>35</xdr:row>
      <xdr:rowOff>241743</xdr:rowOff>
    </xdr:to>
    <xdr:sp macro="" textlink="">
      <xdr:nvSpPr>
        <xdr:cNvPr id="140" name="楕円 139"/>
        <xdr:cNvSpPr/>
      </xdr:nvSpPr>
      <xdr:spPr bwMode="auto">
        <a:xfrm>
          <a:off x="28575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251920</xdr:rowOff>
    </xdr:from>
    <xdr:ext cx="762000" cy="259045"/>
    <xdr:sp macro="" textlink="">
      <xdr:nvSpPr>
        <xdr:cNvPr id="141" name="テキスト ボックス 140"/>
        <xdr:cNvSpPr txBox="1"/>
      </xdr:nvSpPr>
      <xdr:spPr>
        <a:xfrm>
          <a:off x="25273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58756</xdr:rowOff>
    </xdr:from>
    <xdr:to>
      <xdr:col>24</xdr:col>
      <xdr:colOff>63500</xdr:colOff>
      <xdr:row>37</xdr:row>
      <xdr:rowOff>59557</xdr:rowOff>
    </xdr:to>
    <xdr:cxnSp macro="">
      <xdr:nvCxnSpPr>
        <xdr:cNvPr id="61" name="直線コネクタ 60"/>
        <xdr:cNvCxnSpPr/>
      </xdr:nvCxnSpPr>
      <xdr:spPr>
        <a:xfrm>
          <a:off x="3797300" y="6402406"/>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35135</xdr:rowOff>
    </xdr:from>
    <xdr:to>
      <xdr:col>19</xdr:col>
      <xdr:colOff>177800</xdr:colOff>
      <xdr:row>37</xdr:row>
      <xdr:rowOff>58756</xdr:rowOff>
    </xdr:to>
    <xdr:cxnSp macro="">
      <xdr:nvCxnSpPr>
        <xdr:cNvPr id="64" name="直線コネクタ 63"/>
        <xdr:cNvCxnSpPr/>
      </xdr:nvCxnSpPr>
      <xdr:spPr>
        <a:xfrm>
          <a:off x="2908300" y="637878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8103</xdr:rowOff>
    </xdr:from>
    <xdr:to>
      <xdr:col>15</xdr:col>
      <xdr:colOff>50800</xdr:colOff>
      <xdr:row>37</xdr:row>
      <xdr:rowOff>35135</xdr:rowOff>
    </xdr:to>
    <xdr:cxnSp macro="">
      <xdr:nvCxnSpPr>
        <xdr:cNvPr id="67" name="直線コネクタ 66"/>
        <xdr:cNvCxnSpPr/>
      </xdr:nvCxnSpPr>
      <xdr:spPr>
        <a:xfrm>
          <a:off x="2019300" y="635175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xdr:rowOff>
    </xdr:from>
    <xdr:to>
      <xdr:col>10</xdr:col>
      <xdr:colOff>114300</xdr:colOff>
      <xdr:row>37</xdr:row>
      <xdr:rowOff>8103</xdr:rowOff>
    </xdr:to>
    <xdr:cxnSp macro="">
      <xdr:nvCxnSpPr>
        <xdr:cNvPr id="70" name="直線コネクタ 69"/>
        <xdr:cNvCxnSpPr/>
      </xdr:nvCxnSpPr>
      <xdr:spPr>
        <a:xfrm>
          <a:off x="1130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8757</xdr:rowOff>
    </xdr:from>
    <xdr:to>
      <xdr:col>24</xdr:col>
      <xdr:colOff>114300</xdr:colOff>
      <xdr:row>37</xdr:row>
      <xdr:rowOff>110357</xdr:rowOff>
    </xdr:to>
    <xdr:sp macro="" textlink="">
      <xdr:nvSpPr>
        <xdr:cNvPr id="80" name="楕円 79"/>
        <xdr:cNvSpPr/>
      </xdr:nvSpPr>
      <xdr:spPr>
        <a:xfrm>
          <a:off x="45847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158634</xdr:rowOff>
    </xdr:from>
    <xdr:ext cx="534377" cy="259045"/>
    <xdr:sp macro="" textlink="">
      <xdr:nvSpPr>
        <xdr:cNvPr id="81" name="人件費該当値テキスト"/>
        <xdr:cNvSpPr txBox="1"/>
      </xdr:nvSpPr>
      <xdr:spPr>
        <a:xfrm>
          <a:off x="4686300" y="63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7956</xdr:rowOff>
    </xdr:from>
    <xdr:to>
      <xdr:col>20</xdr:col>
      <xdr:colOff>38100</xdr:colOff>
      <xdr:row>37</xdr:row>
      <xdr:rowOff>109556</xdr:rowOff>
    </xdr:to>
    <xdr:sp macro="" textlink="">
      <xdr:nvSpPr>
        <xdr:cNvPr id="82" name="楕円 81"/>
        <xdr:cNvSpPr/>
      </xdr:nvSpPr>
      <xdr:spPr>
        <a:xfrm>
          <a:off x="3746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126083</xdr:rowOff>
    </xdr:from>
    <xdr:ext cx="534377" cy="259045"/>
    <xdr:sp macro="" textlink="">
      <xdr:nvSpPr>
        <xdr:cNvPr id="83" name="テキスト ボックス 82"/>
        <xdr:cNvSpPr txBox="1"/>
      </xdr:nvSpPr>
      <xdr:spPr>
        <a:xfrm>
          <a:off x="3530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155785</xdr:rowOff>
    </xdr:from>
    <xdr:to>
      <xdr:col>15</xdr:col>
      <xdr:colOff>101600</xdr:colOff>
      <xdr:row>37</xdr:row>
      <xdr:rowOff>85935</xdr:rowOff>
    </xdr:to>
    <xdr:sp macro="" textlink="">
      <xdr:nvSpPr>
        <xdr:cNvPr id="84" name="楕円 83"/>
        <xdr:cNvSpPr/>
      </xdr:nvSpPr>
      <xdr:spPr>
        <a:xfrm>
          <a:off x="2857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102462</xdr:rowOff>
    </xdr:from>
    <xdr:ext cx="534377" cy="259045"/>
    <xdr:sp macro="" textlink="">
      <xdr:nvSpPr>
        <xdr:cNvPr id="85" name="テキスト ボックス 84"/>
        <xdr:cNvSpPr txBox="1"/>
      </xdr:nvSpPr>
      <xdr:spPr>
        <a:xfrm>
          <a:off x="2641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128753</xdr:rowOff>
    </xdr:from>
    <xdr:to>
      <xdr:col>10</xdr:col>
      <xdr:colOff>165100</xdr:colOff>
      <xdr:row>37</xdr:row>
      <xdr:rowOff>58903</xdr:rowOff>
    </xdr:to>
    <xdr:sp macro="" textlink="">
      <xdr:nvSpPr>
        <xdr:cNvPr id="86" name="楕円 85"/>
        <xdr:cNvSpPr/>
      </xdr:nvSpPr>
      <xdr:spPr>
        <a:xfrm>
          <a:off x="1968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75430</xdr:rowOff>
    </xdr:from>
    <xdr:ext cx="534377" cy="259045"/>
    <xdr:sp macro="" textlink="">
      <xdr:nvSpPr>
        <xdr:cNvPr id="87" name="テキスト ボックス 86"/>
        <xdr:cNvSpPr txBox="1"/>
      </xdr:nvSpPr>
      <xdr:spPr>
        <a:xfrm>
          <a:off x="1752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123209</xdr:rowOff>
    </xdr:from>
    <xdr:to>
      <xdr:col>6</xdr:col>
      <xdr:colOff>38100</xdr:colOff>
      <xdr:row>37</xdr:row>
      <xdr:rowOff>53359</xdr:rowOff>
    </xdr:to>
    <xdr:sp macro="" textlink="">
      <xdr:nvSpPr>
        <xdr:cNvPr id="88" name="楕円 87"/>
        <xdr:cNvSpPr/>
      </xdr:nvSpPr>
      <xdr:spPr>
        <a:xfrm>
          <a:off x="1079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69886</xdr:rowOff>
    </xdr:from>
    <xdr:ext cx="534377" cy="259045"/>
    <xdr:sp macro="" textlink="">
      <xdr:nvSpPr>
        <xdr:cNvPr id="89" name="テキスト ボックス 88"/>
        <xdr:cNvSpPr txBox="1"/>
      </xdr:nvSpPr>
      <xdr:spPr>
        <a:xfrm>
          <a:off x="863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135100</xdr:rowOff>
    </xdr:from>
    <xdr:to>
      <xdr:col>24</xdr:col>
      <xdr:colOff>63500</xdr:colOff>
      <xdr:row>55</xdr:row>
      <xdr:rowOff>138529</xdr:rowOff>
    </xdr:to>
    <xdr:cxnSp macro="">
      <xdr:nvCxnSpPr>
        <xdr:cNvPr id="123" name="直線コネクタ 122"/>
        <xdr:cNvCxnSpPr/>
      </xdr:nvCxnSpPr>
      <xdr:spPr>
        <a:xfrm>
          <a:off x="3797300" y="956485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135100</xdr:rowOff>
    </xdr:from>
    <xdr:to>
      <xdr:col>19</xdr:col>
      <xdr:colOff>177800</xdr:colOff>
      <xdr:row>56</xdr:row>
      <xdr:rowOff>12912</xdr:rowOff>
    </xdr:to>
    <xdr:cxnSp macro="">
      <xdr:nvCxnSpPr>
        <xdr:cNvPr id="126" name="直線コネクタ 125"/>
        <xdr:cNvCxnSpPr/>
      </xdr:nvCxnSpPr>
      <xdr:spPr>
        <a:xfrm flipV="1">
          <a:off x="2908300" y="9564850"/>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12912</xdr:rowOff>
    </xdr:from>
    <xdr:to>
      <xdr:col>15</xdr:col>
      <xdr:colOff>50800</xdr:colOff>
      <xdr:row>56</xdr:row>
      <xdr:rowOff>42859</xdr:rowOff>
    </xdr:to>
    <xdr:cxnSp macro="">
      <xdr:nvCxnSpPr>
        <xdr:cNvPr id="129" name="直線コネクタ 128"/>
        <xdr:cNvCxnSpPr/>
      </xdr:nvCxnSpPr>
      <xdr:spPr>
        <a:xfrm flipV="1">
          <a:off x="2019300" y="961411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77750</xdr:rowOff>
    </xdr:from>
    <xdr:to>
      <xdr:col>10</xdr:col>
      <xdr:colOff>114300</xdr:colOff>
      <xdr:row>56</xdr:row>
      <xdr:rowOff>42859</xdr:rowOff>
    </xdr:to>
    <xdr:cxnSp macro="">
      <xdr:nvCxnSpPr>
        <xdr:cNvPr id="132" name="直線コネクタ 131"/>
        <xdr:cNvCxnSpPr/>
      </xdr:nvCxnSpPr>
      <xdr:spPr>
        <a:xfrm>
          <a:off x="1130300" y="9507500"/>
          <a:ext cx="889000" cy="1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87729</xdr:rowOff>
    </xdr:from>
    <xdr:to>
      <xdr:col>24</xdr:col>
      <xdr:colOff>114300</xdr:colOff>
      <xdr:row>56</xdr:row>
      <xdr:rowOff>17879</xdr:rowOff>
    </xdr:to>
    <xdr:sp macro="" textlink="">
      <xdr:nvSpPr>
        <xdr:cNvPr id="142" name="楕円 141"/>
        <xdr:cNvSpPr/>
      </xdr:nvSpPr>
      <xdr:spPr>
        <a:xfrm>
          <a:off x="4584700" y="95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66156</xdr:rowOff>
    </xdr:from>
    <xdr:ext cx="534377" cy="259045"/>
    <xdr:sp macro="" textlink="">
      <xdr:nvSpPr>
        <xdr:cNvPr id="143" name="物件費該当値テキスト"/>
        <xdr:cNvSpPr txBox="1"/>
      </xdr:nvSpPr>
      <xdr:spPr>
        <a:xfrm>
          <a:off x="4686300" y="94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84300</xdr:rowOff>
    </xdr:from>
    <xdr:to>
      <xdr:col>20</xdr:col>
      <xdr:colOff>38100</xdr:colOff>
      <xdr:row>56</xdr:row>
      <xdr:rowOff>14450</xdr:rowOff>
    </xdr:to>
    <xdr:sp macro="" textlink="">
      <xdr:nvSpPr>
        <xdr:cNvPr id="144" name="楕円 143"/>
        <xdr:cNvSpPr/>
      </xdr:nvSpPr>
      <xdr:spPr>
        <a:xfrm>
          <a:off x="3746500" y="95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30977</xdr:rowOff>
    </xdr:from>
    <xdr:ext cx="534377" cy="259045"/>
    <xdr:sp macro="" textlink="">
      <xdr:nvSpPr>
        <xdr:cNvPr id="145" name="テキスト ボックス 144"/>
        <xdr:cNvSpPr txBox="1"/>
      </xdr:nvSpPr>
      <xdr:spPr>
        <a:xfrm>
          <a:off x="3530111" y="92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133562</xdr:rowOff>
    </xdr:from>
    <xdr:to>
      <xdr:col>15</xdr:col>
      <xdr:colOff>101600</xdr:colOff>
      <xdr:row>56</xdr:row>
      <xdr:rowOff>63712</xdr:rowOff>
    </xdr:to>
    <xdr:sp macro="" textlink="">
      <xdr:nvSpPr>
        <xdr:cNvPr id="146" name="楕円 145"/>
        <xdr:cNvSpPr/>
      </xdr:nvSpPr>
      <xdr:spPr>
        <a:xfrm>
          <a:off x="2857500" y="95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80239</xdr:rowOff>
    </xdr:from>
    <xdr:ext cx="534377" cy="259045"/>
    <xdr:sp macro="" textlink="">
      <xdr:nvSpPr>
        <xdr:cNvPr id="147" name="テキスト ボックス 146"/>
        <xdr:cNvSpPr txBox="1"/>
      </xdr:nvSpPr>
      <xdr:spPr>
        <a:xfrm>
          <a:off x="2641111" y="93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163509</xdr:rowOff>
    </xdr:from>
    <xdr:to>
      <xdr:col>10</xdr:col>
      <xdr:colOff>165100</xdr:colOff>
      <xdr:row>56</xdr:row>
      <xdr:rowOff>93659</xdr:rowOff>
    </xdr:to>
    <xdr:sp macro="" textlink="">
      <xdr:nvSpPr>
        <xdr:cNvPr id="148" name="楕円 147"/>
        <xdr:cNvSpPr/>
      </xdr:nvSpPr>
      <xdr:spPr>
        <a:xfrm>
          <a:off x="1968500" y="95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110186</xdr:rowOff>
    </xdr:from>
    <xdr:ext cx="534377" cy="259045"/>
    <xdr:sp macro="" textlink="">
      <xdr:nvSpPr>
        <xdr:cNvPr id="149" name="テキスト ボックス 148"/>
        <xdr:cNvSpPr txBox="1"/>
      </xdr:nvSpPr>
      <xdr:spPr>
        <a:xfrm>
          <a:off x="1752111" y="936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26950</xdr:rowOff>
    </xdr:from>
    <xdr:to>
      <xdr:col>6</xdr:col>
      <xdr:colOff>38100</xdr:colOff>
      <xdr:row>55</xdr:row>
      <xdr:rowOff>128550</xdr:rowOff>
    </xdr:to>
    <xdr:sp macro="" textlink="">
      <xdr:nvSpPr>
        <xdr:cNvPr id="150" name="楕円 149"/>
        <xdr:cNvSpPr/>
      </xdr:nvSpPr>
      <xdr:spPr>
        <a:xfrm>
          <a:off x="1079500" y="94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145077</xdr:rowOff>
    </xdr:from>
    <xdr:ext cx="534377" cy="259045"/>
    <xdr:sp macro="" textlink="">
      <xdr:nvSpPr>
        <xdr:cNvPr id="151" name="テキスト ボックス 150"/>
        <xdr:cNvSpPr txBox="1"/>
      </xdr:nvSpPr>
      <xdr:spPr>
        <a:xfrm>
          <a:off x="863111" y="92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84471</xdr:rowOff>
    </xdr:from>
    <xdr:to>
      <xdr:col>24</xdr:col>
      <xdr:colOff>63500</xdr:colOff>
      <xdr:row>77</xdr:row>
      <xdr:rowOff>152775</xdr:rowOff>
    </xdr:to>
    <xdr:cxnSp macro="">
      <xdr:nvCxnSpPr>
        <xdr:cNvPr id="178" name="直線コネクタ 177"/>
        <xdr:cNvCxnSpPr/>
      </xdr:nvCxnSpPr>
      <xdr:spPr>
        <a:xfrm>
          <a:off x="3797300" y="13286121"/>
          <a:ext cx="8382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84471</xdr:rowOff>
    </xdr:from>
    <xdr:to>
      <xdr:col>19</xdr:col>
      <xdr:colOff>177800</xdr:colOff>
      <xdr:row>77</xdr:row>
      <xdr:rowOff>103581</xdr:rowOff>
    </xdr:to>
    <xdr:cxnSp macro="">
      <xdr:nvCxnSpPr>
        <xdr:cNvPr id="181" name="直線コネクタ 180"/>
        <xdr:cNvCxnSpPr/>
      </xdr:nvCxnSpPr>
      <xdr:spPr>
        <a:xfrm flipV="1">
          <a:off x="2908300" y="13286121"/>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103581</xdr:rowOff>
    </xdr:from>
    <xdr:to>
      <xdr:col>15</xdr:col>
      <xdr:colOff>50800</xdr:colOff>
      <xdr:row>78</xdr:row>
      <xdr:rowOff>1077</xdr:rowOff>
    </xdr:to>
    <xdr:cxnSp macro="">
      <xdr:nvCxnSpPr>
        <xdr:cNvPr id="184" name="直線コネクタ 183"/>
        <xdr:cNvCxnSpPr/>
      </xdr:nvCxnSpPr>
      <xdr:spPr>
        <a:xfrm flipV="1">
          <a:off x="2019300" y="13305231"/>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163520</xdr:rowOff>
    </xdr:from>
    <xdr:to>
      <xdr:col>10</xdr:col>
      <xdr:colOff>114300</xdr:colOff>
      <xdr:row>78</xdr:row>
      <xdr:rowOff>1077</xdr:rowOff>
    </xdr:to>
    <xdr:cxnSp macro="">
      <xdr:nvCxnSpPr>
        <xdr:cNvPr id="187" name="直線コネクタ 186"/>
        <xdr:cNvCxnSpPr/>
      </xdr:nvCxnSpPr>
      <xdr:spPr>
        <a:xfrm>
          <a:off x="1130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101975</xdr:rowOff>
    </xdr:from>
    <xdr:to>
      <xdr:col>24</xdr:col>
      <xdr:colOff>114300</xdr:colOff>
      <xdr:row>78</xdr:row>
      <xdr:rowOff>32125</xdr:rowOff>
    </xdr:to>
    <xdr:sp macro="" textlink="">
      <xdr:nvSpPr>
        <xdr:cNvPr id="197" name="楕円 196"/>
        <xdr:cNvSpPr/>
      </xdr:nvSpPr>
      <xdr:spPr>
        <a:xfrm>
          <a:off x="4584700" y="13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80402</xdr:rowOff>
    </xdr:from>
    <xdr:ext cx="469744" cy="259045"/>
    <xdr:sp macro="" textlink="">
      <xdr:nvSpPr>
        <xdr:cNvPr id="198" name="維持補修費該当値テキスト"/>
        <xdr:cNvSpPr txBox="1"/>
      </xdr:nvSpPr>
      <xdr:spPr>
        <a:xfrm>
          <a:off x="4686300"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33671</xdr:rowOff>
    </xdr:from>
    <xdr:to>
      <xdr:col>20</xdr:col>
      <xdr:colOff>38100</xdr:colOff>
      <xdr:row>77</xdr:row>
      <xdr:rowOff>135271</xdr:rowOff>
    </xdr:to>
    <xdr:sp macro="" textlink="">
      <xdr:nvSpPr>
        <xdr:cNvPr id="199" name="楕円 198"/>
        <xdr:cNvSpPr/>
      </xdr:nvSpPr>
      <xdr:spPr>
        <a:xfrm>
          <a:off x="3746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151798</xdr:rowOff>
    </xdr:from>
    <xdr:ext cx="469744" cy="259045"/>
    <xdr:sp macro="" textlink="">
      <xdr:nvSpPr>
        <xdr:cNvPr id="200" name="テキスト ボックス 199"/>
        <xdr:cNvSpPr txBox="1"/>
      </xdr:nvSpPr>
      <xdr:spPr>
        <a:xfrm>
          <a:off x="3562428" y="130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52781</xdr:rowOff>
    </xdr:from>
    <xdr:to>
      <xdr:col>15</xdr:col>
      <xdr:colOff>101600</xdr:colOff>
      <xdr:row>77</xdr:row>
      <xdr:rowOff>154381</xdr:rowOff>
    </xdr:to>
    <xdr:sp macro="" textlink="">
      <xdr:nvSpPr>
        <xdr:cNvPr id="201" name="楕円 200"/>
        <xdr:cNvSpPr/>
      </xdr:nvSpPr>
      <xdr:spPr>
        <a:xfrm>
          <a:off x="2857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170908</xdr:rowOff>
    </xdr:from>
    <xdr:ext cx="469744" cy="259045"/>
    <xdr:sp macro="" textlink="">
      <xdr:nvSpPr>
        <xdr:cNvPr id="202" name="テキスト ボックス 201"/>
        <xdr:cNvSpPr txBox="1"/>
      </xdr:nvSpPr>
      <xdr:spPr>
        <a:xfrm>
          <a:off x="2673428"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121727</xdr:rowOff>
    </xdr:from>
    <xdr:to>
      <xdr:col>10</xdr:col>
      <xdr:colOff>165100</xdr:colOff>
      <xdr:row>78</xdr:row>
      <xdr:rowOff>51877</xdr:rowOff>
    </xdr:to>
    <xdr:sp macro="" textlink="">
      <xdr:nvSpPr>
        <xdr:cNvPr id="203" name="楕円 202"/>
        <xdr:cNvSpPr/>
      </xdr:nvSpPr>
      <xdr:spPr>
        <a:xfrm>
          <a:off x="1968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43004</xdr:rowOff>
    </xdr:from>
    <xdr:ext cx="469744" cy="259045"/>
    <xdr:sp macro="" textlink="">
      <xdr:nvSpPr>
        <xdr:cNvPr id="204" name="テキスト ボックス 203"/>
        <xdr:cNvSpPr txBox="1"/>
      </xdr:nvSpPr>
      <xdr:spPr>
        <a:xfrm>
          <a:off x="1784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112720</xdr:rowOff>
    </xdr:from>
    <xdr:to>
      <xdr:col>6</xdr:col>
      <xdr:colOff>38100</xdr:colOff>
      <xdr:row>78</xdr:row>
      <xdr:rowOff>42870</xdr:rowOff>
    </xdr:to>
    <xdr:sp macro="" textlink="">
      <xdr:nvSpPr>
        <xdr:cNvPr id="205" name="楕円 204"/>
        <xdr:cNvSpPr/>
      </xdr:nvSpPr>
      <xdr:spPr>
        <a:xfrm>
          <a:off x="1079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33997</xdr:rowOff>
    </xdr:from>
    <xdr:ext cx="469744" cy="259045"/>
    <xdr:sp macro="" textlink="">
      <xdr:nvSpPr>
        <xdr:cNvPr id="206" name="テキスト ボックス 205"/>
        <xdr:cNvSpPr txBox="1"/>
      </xdr:nvSpPr>
      <xdr:spPr>
        <a:xfrm>
          <a:off x="895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132562</xdr:rowOff>
    </xdr:from>
    <xdr:to>
      <xdr:col>24</xdr:col>
      <xdr:colOff>63500</xdr:colOff>
      <xdr:row>97</xdr:row>
      <xdr:rowOff>57798</xdr:rowOff>
    </xdr:to>
    <xdr:cxnSp macro="">
      <xdr:nvCxnSpPr>
        <xdr:cNvPr id="236" name="直線コネクタ 235"/>
        <xdr:cNvCxnSpPr/>
      </xdr:nvCxnSpPr>
      <xdr:spPr>
        <a:xfrm flipV="1">
          <a:off x="3797300" y="16591762"/>
          <a:ext cx="8382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57798</xdr:rowOff>
    </xdr:from>
    <xdr:to>
      <xdr:col>19</xdr:col>
      <xdr:colOff>177800</xdr:colOff>
      <xdr:row>97</xdr:row>
      <xdr:rowOff>73127</xdr:rowOff>
    </xdr:to>
    <xdr:cxnSp macro="">
      <xdr:nvCxnSpPr>
        <xdr:cNvPr id="239" name="直線コネクタ 238"/>
        <xdr:cNvCxnSpPr/>
      </xdr:nvCxnSpPr>
      <xdr:spPr>
        <a:xfrm flipV="1">
          <a:off x="2908300" y="166884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73127</xdr:rowOff>
    </xdr:from>
    <xdr:to>
      <xdr:col>15</xdr:col>
      <xdr:colOff>50800</xdr:colOff>
      <xdr:row>97</xdr:row>
      <xdr:rowOff>113805</xdr:rowOff>
    </xdr:to>
    <xdr:cxnSp macro="">
      <xdr:nvCxnSpPr>
        <xdr:cNvPr id="242" name="直線コネクタ 241"/>
        <xdr:cNvCxnSpPr/>
      </xdr:nvCxnSpPr>
      <xdr:spPr>
        <a:xfrm flipV="1">
          <a:off x="2019300" y="16703777"/>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113805</xdr:rowOff>
    </xdr:from>
    <xdr:to>
      <xdr:col>10</xdr:col>
      <xdr:colOff>114300</xdr:colOff>
      <xdr:row>98</xdr:row>
      <xdr:rowOff>43053</xdr:rowOff>
    </xdr:to>
    <xdr:cxnSp macro="">
      <xdr:nvCxnSpPr>
        <xdr:cNvPr id="245" name="直線コネクタ 244"/>
        <xdr:cNvCxnSpPr/>
      </xdr:nvCxnSpPr>
      <xdr:spPr>
        <a:xfrm flipV="1">
          <a:off x="1130300" y="16744455"/>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81762</xdr:rowOff>
    </xdr:from>
    <xdr:to>
      <xdr:col>24</xdr:col>
      <xdr:colOff>114300</xdr:colOff>
      <xdr:row>97</xdr:row>
      <xdr:rowOff>11912</xdr:rowOff>
    </xdr:to>
    <xdr:sp macro="" textlink="">
      <xdr:nvSpPr>
        <xdr:cNvPr id="255" name="楕円 254"/>
        <xdr:cNvSpPr/>
      </xdr:nvSpPr>
      <xdr:spPr>
        <a:xfrm>
          <a:off x="4584700" y="165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60189</xdr:rowOff>
    </xdr:from>
    <xdr:ext cx="534377" cy="259045"/>
    <xdr:sp macro="" textlink="">
      <xdr:nvSpPr>
        <xdr:cNvPr id="256" name="扶助費該当値テキスト"/>
        <xdr:cNvSpPr txBox="1"/>
      </xdr:nvSpPr>
      <xdr:spPr>
        <a:xfrm>
          <a:off x="4686300" y="165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6998</xdr:rowOff>
    </xdr:from>
    <xdr:to>
      <xdr:col>20</xdr:col>
      <xdr:colOff>38100</xdr:colOff>
      <xdr:row>97</xdr:row>
      <xdr:rowOff>108598</xdr:rowOff>
    </xdr:to>
    <xdr:sp macro="" textlink="">
      <xdr:nvSpPr>
        <xdr:cNvPr id="257" name="楕円 256"/>
        <xdr:cNvSpPr/>
      </xdr:nvSpPr>
      <xdr:spPr>
        <a:xfrm>
          <a:off x="3746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99725</xdr:rowOff>
    </xdr:from>
    <xdr:ext cx="534377" cy="259045"/>
    <xdr:sp macro="" textlink="">
      <xdr:nvSpPr>
        <xdr:cNvPr id="258" name="テキスト ボックス 257"/>
        <xdr:cNvSpPr txBox="1"/>
      </xdr:nvSpPr>
      <xdr:spPr>
        <a:xfrm>
          <a:off x="3530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22327</xdr:rowOff>
    </xdr:from>
    <xdr:to>
      <xdr:col>15</xdr:col>
      <xdr:colOff>101600</xdr:colOff>
      <xdr:row>97</xdr:row>
      <xdr:rowOff>123927</xdr:rowOff>
    </xdr:to>
    <xdr:sp macro="" textlink="">
      <xdr:nvSpPr>
        <xdr:cNvPr id="259" name="楕円 258"/>
        <xdr:cNvSpPr/>
      </xdr:nvSpPr>
      <xdr:spPr>
        <a:xfrm>
          <a:off x="2857500" y="166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115054</xdr:rowOff>
    </xdr:from>
    <xdr:ext cx="534377" cy="259045"/>
    <xdr:sp macro="" textlink="">
      <xdr:nvSpPr>
        <xdr:cNvPr id="260" name="テキスト ボックス 259"/>
        <xdr:cNvSpPr txBox="1"/>
      </xdr:nvSpPr>
      <xdr:spPr>
        <a:xfrm>
          <a:off x="2641111" y="167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63005</xdr:rowOff>
    </xdr:from>
    <xdr:to>
      <xdr:col>10</xdr:col>
      <xdr:colOff>165100</xdr:colOff>
      <xdr:row>97</xdr:row>
      <xdr:rowOff>164605</xdr:rowOff>
    </xdr:to>
    <xdr:sp macro="" textlink="">
      <xdr:nvSpPr>
        <xdr:cNvPr id="261" name="楕円 260"/>
        <xdr:cNvSpPr/>
      </xdr:nvSpPr>
      <xdr:spPr>
        <a:xfrm>
          <a:off x="1968500" y="166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155732</xdr:rowOff>
    </xdr:from>
    <xdr:ext cx="534377" cy="259045"/>
    <xdr:sp macro="" textlink="">
      <xdr:nvSpPr>
        <xdr:cNvPr id="262" name="テキスト ボックス 261"/>
        <xdr:cNvSpPr txBox="1"/>
      </xdr:nvSpPr>
      <xdr:spPr>
        <a:xfrm>
          <a:off x="1752111" y="167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163703</xdr:rowOff>
    </xdr:from>
    <xdr:to>
      <xdr:col>6</xdr:col>
      <xdr:colOff>38100</xdr:colOff>
      <xdr:row>98</xdr:row>
      <xdr:rowOff>93853</xdr:rowOff>
    </xdr:to>
    <xdr:sp macro="" textlink="">
      <xdr:nvSpPr>
        <xdr:cNvPr id="263" name="楕円 262"/>
        <xdr:cNvSpPr/>
      </xdr:nvSpPr>
      <xdr:spPr>
        <a:xfrm>
          <a:off x="1079500" y="167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84980</xdr:rowOff>
    </xdr:from>
    <xdr:ext cx="534377" cy="259045"/>
    <xdr:sp macro="" textlink="">
      <xdr:nvSpPr>
        <xdr:cNvPr id="264" name="テキスト ボックス 263"/>
        <xdr:cNvSpPr txBox="1"/>
      </xdr:nvSpPr>
      <xdr:spPr>
        <a:xfrm>
          <a:off x="863111" y="168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152259</xdr:rowOff>
    </xdr:from>
    <xdr:to>
      <xdr:col>55</xdr:col>
      <xdr:colOff>0</xdr:colOff>
      <xdr:row>36</xdr:row>
      <xdr:rowOff>83922</xdr:rowOff>
    </xdr:to>
    <xdr:cxnSp macro="">
      <xdr:nvCxnSpPr>
        <xdr:cNvPr id="297" name="直線コネクタ 296"/>
        <xdr:cNvCxnSpPr/>
      </xdr:nvCxnSpPr>
      <xdr:spPr>
        <a:xfrm>
          <a:off x="9639300" y="5981559"/>
          <a:ext cx="838200" cy="2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152259</xdr:rowOff>
    </xdr:from>
    <xdr:to>
      <xdr:col>50</xdr:col>
      <xdr:colOff>114300</xdr:colOff>
      <xdr:row>35</xdr:row>
      <xdr:rowOff>24257</xdr:rowOff>
    </xdr:to>
    <xdr:cxnSp macro="">
      <xdr:nvCxnSpPr>
        <xdr:cNvPr id="300" name="直線コネクタ 299"/>
        <xdr:cNvCxnSpPr/>
      </xdr:nvCxnSpPr>
      <xdr:spPr>
        <a:xfrm flipV="1">
          <a:off x="8750300" y="5981559"/>
          <a:ext cx="889000" cy="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24257</xdr:rowOff>
    </xdr:from>
    <xdr:to>
      <xdr:col>45</xdr:col>
      <xdr:colOff>177800</xdr:colOff>
      <xdr:row>35</xdr:row>
      <xdr:rowOff>147315</xdr:rowOff>
    </xdr:to>
    <xdr:cxnSp macro="">
      <xdr:nvCxnSpPr>
        <xdr:cNvPr id="303" name="直線コネクタ 302"/>
        <xdr:cNvCxnSpPr/>
      </xdr:nvCxnSpPr>
      <xdr:spPr>
        <a:xfrm flipV="1">
          <a:off x="7861300" y="6025007"/>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142058</xdr:rowOff>
    </xdr:from>
    <xdr:to>
      <xdr:col>41</xdr:col>
      <xdr:colOff>50800</xdr:colOff>
      <xdr:row>35</xdr:row>
      <xdr:rowOff>147315</xdr:rowOff>
    </xdr:to>
    <xdr:cxnSp macro="">
      <xdr:nvCxnSpPr>
        <xdr:cNvPr id="306" name="直線コネクタ 305"/>
        <xdr:cNvCxnSpPr/>
      </xdr:nvCxnSpPr>
      <xdr:spPr>
        <a:xfrm>
          <a:off x="6972300" y="61428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33122</xdr:rowOff>
    </xdr:from>
    <xdr:to>
      <xdr:col>55</xdr:col>
      <xdr:colOff>50800</xdr:colOff>
      <xdr:row>36</xdr:row>
      <xdr:rowOff>134722</xdr:rowOff>
    </xdr:to>
    <xdr:sp macro="" textlink="">
      <xdr:nvSpPr>
        <xdr:cNvPr id="316" name="楕円 315"/>
        <xdr:cNvSpPr/>
      </xdr:nvSpPr>
      <xdr:spPr>
        <a:xfrm>
          <a:off x="10426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11549</xdr:rowOff>
    </xdr:from>
    <xdr:ext cx="534377" cy="259045"/>
    <xdr:sp macro="" textlink="">
      <xdr:nvSpPr>
        <xdr:cNvPr id="317" name="補助費等該当値テキスト"/>
        <xdr:cNvSpPr txBox="1"/>
      </xdr:nvSpPr>
      <xdr:spPr>
        <a:xfrm>
          <a:off x="10528300" y="61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101459</xdr:rowOff>
    </xdr:from>
    <xdr:to>
      <xdr:col>50</xdr:col>
      <xdr:colOff>165100</xdr:colOff>
      <xdr:row>35</xdr:row>
      <xdr:rowOff>31609</xdr:rowOff>
    </xdr:to>
    <xdr:sp macro="" textlink="">
      <xdr:nvSpPr>
        <xdr:cNvPr id="318" name="楕円 317"/>
        <xdr:cNvSpPr/>
      </xdr:nvSpPr>
      <xdr:spPr>
        <a:xfrm>
          <a:off x="9588500" y="5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48136</xdr:rowOff>
    </xdr:from>
    <xdr:ext cx="534377" cy="259045"/>
    <xdr:sp macro="" textlink="">
      <xdr:nvSpPr>
        <xdr:cNvPr id="319" name="テキスト ボックス 318"/>
        <xdr:cNvSpPr txBox="1"/>
      </xdr:nvSpPr>
      <xdr:spPr>
        <a:xfrm>
          <a:off x="9372111" y="57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144907</xdr:rowOff>
    </xdr:from>
    <xdr:to>
      <xdr:col>46</xdr:col>
      <xdr:colOff>38100</xdr:colOff>
      <xdr:row>35</xdr:row>
      <xdr:rowOff>75057</xdr:rowOff>
    </xdr:to>
    <xdr:sp macro="" textlink="">
      <xdr:nvSpPr>
        <xdr:cNvPr id="320" name="楕円 319"/>
        <xdr:cNvSpPr/>
      </xdr:nvSpPr>
      <xdr:spPr>
        <a:xfrm>
          <a:off x="8699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91584</xdr:rowOff>
    </xdr:from>
    <xdr:ext cx="534377" cy="259045"/>
    <xdr:sp macro="" textlink="">
      <xdr:nvSpPr>
        <xdr:cNvPr id="321" name="テキスト ボックス 320"/>
        <xdr:cNvSpPr txBox="1"/>
      </xdr:nvSpPr>
      <xdr:spPr>
        <a:xfrm>
          <a:off x="8483111" y="5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96515</xdr:rowOff>
    </xdr:from>
    <xdr:to>
      <xdr:col>41</xdr:col>
      <xdr:colOff>101600</xdr:colOff>
      <xdr:row>36</xdr:row>
      <xdr:rowOff>26665</xdr:rowOff>
    </xdr:to>
    <xdr:sp macro="" textlink="">
      <xdr:nvSpPr>
        <xdr:cNvPr id="322" name="楕円 321"/>
        <xdr:cNvSpPr/>
      </xdr:nvSpPr>
      <xdr:spPr>
        <a:xfrm>
          <a:off x="7810500" y="6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43192</xdr:rowOff>
    </xdr:from>
    <xdr:ext cx="534377" cy="259045"/>
    <xdr:sp macro="" textlink="">
      <xdr:nvSpPr>
        <xdr:cNvPr id="323" name="テキスト ボックス 322"/>
        <xdr:cNvSpPr txBox="1"/>
      </xdr:nvSpPr>
      <xdr:spPr>
        <a:xfrm>
          <a:off x="7594111" y="58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91258</xdr:rowOff>
    </xdr:from>
    <xdr:to>
      <xdr:col>36</xdr:col>
      <xdr:colOff>165100</xdr:colOff>
      <xdr:row>36</xdr:row>
      <xdr:rowOff>21408</xdr:rowOff>
    </xdr:to>
    <xdr:sp macro="" textlink="">
      <xdr:nvSpPr>
        <xdr:cNvPr id="324" name="楕円 323"/>
        <xdr:cNvSpPr/>
      </xdr:nvSpPr>
      <xdr:spPr>
        <a:xfrm>
          <a:off x="6921500" y="60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37935</xdr:rowOff>
    </xdr:from>
    <xdr:ext cx="534377" cy="259045"/>
    <xdr:sp macro="" textlink="">
      <xdr:nvSpPr>
        <xdr:cNvPr id="325" name="テキスト ボックス 324"/>
        <xdr:cNvSpPr txBox="1"/>
      </xdr:nvSpPr>
      <xdr:spPr>
        <a:xfrm>
          <a:off x="6705111" y="5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75978</xdr:rowOff>
    </xdr:from>
    <xdr:to>
      <xdr:col>54</xdr:col>
      <xdr:colOff>189865</xdr:colOff>
      <xdr:row>59</xdr:row>
      <xdr:rowOff>26550</xdr:rowOff>
    </xdr:to>
    <xdr:cxnSp macro="">
      <xdr:nvCxnSpPr>
        <xdr:cNvPr id="349" name="直線コネクタ 348"/>
        <xdr:cNvCxnSpPr/>
      </xdr:nvCxnSpPr>
      <xdr:spPr>
        <a:xfrm flipV="1">
          <a:off x="10475595" y="9505728"/>
          <a:ext cx="1270" cy="63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30377</xdr:rowOff>
    </xdr:from>
    <xdr:ext cx="469744" cy="259045"/>
    <xdr:sp macro="" textlink="">
      <xdr:nvSpPr>
        <xdr:cNvPr id="350" name="普通建設事業費最小値テキスト"/>
        <xdr:cNvSpPr txBox="1"/>
      </xdr:nvSpPr>
      <xdr:spPr>
        <a:xfrm>
          <a:off x="10528300" y="101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26550</xdr:rowOff>
    </xdr:from>
    <xdr:to>
      <xdr:col>55</xdr:col>
      <xdr:colOff>88900</xdr:colOff>
      <xdr:row>59</xdr:row>
      <xdr:rowOff>26550</xdr:rowOff>
    </xdr:to>
    <xdr:cxnSp macro="">
      <xdr:nvCxnSpPr>
        <xdr:cNvPr id="351" name="直線コネクタ 350"/>
        <xdr:cNvCxnSpPr/>
      </xdr:nvCxnSpPr>
      <xdr:spPr>
        <a:xfrm>
          <a:off x="10388600" y="1014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22655</xdr:rowOff>
    </xdr:from>
    <xdr:ext cx="599010" cy="259045"/>
    <xdr:sp macro="" textlink="">
      <xdr:nvSpPr>
        <xdr:cNvPr id="352" name="普通建設事業費最大値テキスト"/>
        <xdr:cNvSpPr txBox="1"/>
      </xdr:nvSpPr>
      <xdr:spPr>
        <a:xfrm>
          <a:off x="10528300" y="92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75978</xdr:rowOff>
    </xdr:from>
    <xdr:to>
      <xdr:col>55</xdr:col>
      <xdr:colOff>88900</xdr:colOff>
      <xdr:row>55</xdr:row>
      <xdr:rowOff>75978</xdr:rowOff>
    </xdr:to>
    <xdr:cxnSp macro="">
      <xdr:nvCxnSpPr>
        <xdr:cNvPr id="353" name="直線コネクタ 352"/>
        <xdr:cNvCxnSpPr/>
      </xdr:nvCxnSpPr>
      <xdr:spPr>
        <a:xfrm>
          <a:off x="10388600" y="950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112275</xdr:rowOff>
    </xdr:from>
    <xdr:to>
      <xdr:col>55</xdr:col>
      <xdr:colOff>0</xdr:colOff>
      <xdr:row>57</xdr:row>
      <xdr:rowOff>148844</xdr:rowOff>
    </xdr:to>
    <xdr:cxnSp macro="">
      <xdr:nvCxnSpPr>
        <xdr:cNvPr id="354" name="直線コネクタ 353"/>
        <xdr:cNvCxnSpPr/>
      </xdr:nvCxnSpPr>
      <xdr:spPr>
        <a:xfrm flipV="1">
          <a:off x="9639300" y="9884925"/>
          <a:ext cx="8382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141287</xdr:rowOff>
    </xdr:from>
    <xdr:ext cx="534377" cy="259045"/>
    <xdr:sp macro="" textlink="">
      <xdr:nvSpPr>
        <xdr:cNvPr id="355" name="普通建設事業費平均値テキスト"/>
        <xdr:cNvSpPr txBox="1"/>
      </xdr:nvSpPr>
      <xdr:spPr>
        <a:xfrm>
          <a:off x="10528300" y="9913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162860</xdr:rowOff>
    </xdr:from>
    <xdr:to>
      <xdr:col>55</xdr:col>
      <xdr:colOff>50800</xdr:colOff>
      <xdr:row>58</xdr:row>
      <xdr:rowOff>93010</xdr:rowOff>
    </xdr:to>
    <xdr:sp macro="" textlink="">
      <xdr:nvSpPr>
        <xdr:cNvPr id="356" name="フローチャート: 判断 355"/>
        <xdr:cNvSpPr/>
      </xdr:nvSpPr>
      <xdr:spPr>
        <a:xfrm>
          <a:off x="10426700" y="993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13250</xdr:rowOff>
    </xdr:from>
    <xdr:to>
      <xdr:col>50</xdr:col>
      <xdr:colOff>114300</xdr:colOff>
      <xdr:row>57</xdr:row>
      <xdr:rowOff>148844</xdr:rowOff>
    </xdr:to>
    <xdr:cxnSp macro="">
      <xdr:nvCxnSpPr>
        <xdr:cNvPr id="357" name="直線コネクタ 356"/>
        <xdr:cNvCxnSpPr/>
      </xdr:nvCxnSpPr>
      <xdr:spPr>
        <a:xfrm>
          <a:off x="8750300" y="9785900"/>
          <a:ext cx="889000" cy="1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5331</xdr:rowOff>
    </xdr:from>
    <xdr:to>
      <xdr:col>50</xdr:col>
      <xdr:colOff>165100</xdr:colOff>
      <xdr:row>58</xdr:row>
      <xdr:rowOff>106931</xdr:rowOff>
    </xdr:to>
    <xdr:sp macro="" textlink="">
      <xdr:nvSpPr>
        <xdr:cNvPr id="358" name="フローチャート: 判断 357"/>
        <xdr:cNvSpPr/>
      </xdr:nvSpPr>
      <xdr:spPr>
        <a:xfrm>
          <a:off x="95885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98058</xdr:rowOff>
    </xdr:from>
    <xdr:ext cx="534377" cy="259045"/>
    <xdr:sp macro="" textlink="">
      <xdr:nvSpPr>
        <xdr:cNvPr id="359" name="テキスト ボックス 358"/>
        <xdr:cNvSpPr txBox="1"/>
      </xdr:nvSpPr>
      <xdr:spPr>
        <a:xfrm>
          <a:off x="9372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10857</xdr:rowOff>
    </xdr:from>
    <xdr:to>
      <xdr:col>45</xdr:col>
      <xdr:colOff>177800</xdr:colOff>
      <xdr:row>57</xdr:row>
      <xdr:rowOff>13250</xdr:rowOff>
    </xdr:to>
    <xdr:cxnSp macro="">
      <xdr:nvCxnSpPr>
        <xdr:cNvPr id="360" name="直線コネクタ 359"/>
        <xdr:cNvCxnSpPr/>
      </xdr:nvCxnSpPr>
      <xdr:spPr>
        <a:xfrm>
          <a:off x="7861300" y="978350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154356</xdr:rowOff>
    </xdr:from>
    <xdr:to>
      <xdr:col>46</xdr:col>
      <xdr:colOff>38100</xdr:colOff>
      <xdr:row>58</xdr:row>
      <xdr:rowOff>84506</xdr:rowOff>
    </xdr:to>
    <xdr:sp macro="" textlink="">
      <xdr:nvSpPr>
        <xdr:cNvPr id="361" name="フローチャート: 判断 360"/>
        <xdr:cNvSpPr/>
      </xdr:nvSpPr>
      <xdr:spPr>
        <a:xfrm>
          <a:off x="8699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75633</xdr:rowOff>
    </xdr:from>
    <xdr:ext cx="534377" cy="259045"/>
    <xdr:sp macro="" textlink="">
      <xdr:nvSpPr>
        <xdr:cNvPr id="362" name="テキスト ボックス 361"/>
        <xdr:cNvSpPr txBox="1"/>
      </xdr:nvSpPr>
      <xdr:spPr>
        <a:xfrm>
          <a:off x="8483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94631</xdr:rowOff>
    </xdr:from>
    <xdr:to>
      <xdr:col>41</xdr:col>
      <xdr:colOff>50800</xdr:colOff>
      <xdr:row>57</xdr:row>
      <xdr:rowOff>10857</xdr:rowOff>
    </xdr:to>
    <xdr:cxnSp macro="">
      <xdr:nvCxnSpPr>
        <xdr:cNvPr id="363" name="直線コネクタ 362"/>
        <xdr:cNvCxnSpPr/>
      </xdr:nvCxnSpPr>
      <xdr:spPr>
        <a:xfrm>
          <a:off x="6972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166990</xdr:rowOff>
    </xdr:from>
    <xdr:to>
      <xdr:col>41</xdr:col>
      <xdr:colOff>101600</xdr:colOff>
      <xdr:row>58</xdr:row>
      <xdr:rowOff>97140</xdr:rowOff>
    </xdr:to>
    <xdr:sp macro="" textlink="">
      <xdr:nvSpPr>
        <xdr:cNvPr id="364" name="フローチャート: 判断 363"/>
        <xdr:cNvSpPr/>
      </xdr:nvSpPr>
      <xdr:spPr>
        <a:xfrm>
          <a:off x="7810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88267</xdr:rowOff>
    </xdr:from>
    <xdr:ext cx="534377" cy="259045"/>
    <xdr:sp macro="" textlink="">
      <xdr:nvSpPr>
        <xdr:cNvPr id="365" name="テキスト ボックス 364"/>
        <xdr:cNvSpPr txBox="1"/>
      </xdr:nvSpPr>
      <xdr:spPr>
        <a:xfrm>
          <a:off x="7594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6" name="フローチャート: 判断 365"/>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7" name="テキスト ボックス 366"/>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61475</xdr:rowOff>
    </xdr:from>
    <xdr:to>
      <xdr:col>55</xdr:col>
      <xdr:colOff>50800</xdr:colOff>
      <xdr:row>57</xdr:row>
      <xdr:rowOff>163075</xdr:rowOff>
    </xdr:to>
    <xdr:sp macro="" textlink="">
      <xdr:nvSpPr>
        <xdr:cNvPr id="373" name="楕円 372"/>
        <xdr:cNvSpPr/>
      </xdr:nvSpPr>
      <xdr:spPr>
        <a:xfrm>
          <a:off x="10426700" y="98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84352</xdr:rowOff>
    </xdr:from>
    <xdr:ext cx="534377" cy="259045"/>
    <xdr:sp macro="" textlink="">
      <xdr:nvSpPr>
        <xdr:cNvPr id="374" name="普通建設事業費該当値テキスト"/>
        <xdr:cNvSpPr txBox="1"/>
      </xdr:nvSpPr>
      <xdr:spPr>
        <a:xfrm>
          <a:off x="10528300" y="96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98044</xdr:rowOff>
    </xdr:from>
    <xdr:to>
      <xdr:col>50</xdr:col>
      <xdr:colOff>165100</xdr:colOff>
      <xdr:row>58</xdr:row>
      <xdr:rowOff>28194</xdr:rowOff>
    </xdr:to>
    <xdr:sp macro="" textlink="">
      <xdr:nvSpPr>
        <xdr:cNvPr id="375" name="楕円 374"/>
        <xdr:cNvSpPr/>
      </xdr:nvSpPr>
      <xdr:spPr>
        <a:xfrm>
          <a:off x="958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44721</xdr:rowOff>
    </xdr:from>
    <xdr:ext cx="534377" cy="259045"/>
    <xdr:sp macro="" textlink="">
      <xdr:nvSpPr>
        <xdr:cNvPr id="376" name="テキスト ボックス 375"/>
        <xdr:cNvSpPr txBox="1"/>
      </xdr:nvSpPr>
      <xdr:spPr>
        <a:xfrm>
          <a:off x="9372111" y="96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133900</xdr:rowOff>
    </xdr:from>
    <xdr:to>
      <xdr:col>46</xdr:col>
      <xdr:colOff>38100</xdr:colOff>
      <xdr:row>57</xdr:row>
      <xdr:rowOff>64050</xdr:rowOff>
    </xdr:to>
    <xdr:sp macro="" textlink="">
      <xdr:nvSpPr>
        <xdr:cNvPr id="377" name="楕円 376"/>
        <xdr:cNvSpPr/>
      </xdr:nvSpPr>
      <xdr:spPr>
        <a:xfrm>
          <a:off x="86995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80577</xdr:rowOff>
    </xdr:from>
    <xdr:ext cx="534377" cy="259045"/>
    <xdr:sp macro="" textlink="">
      <xdr:nvSpPr>
        <xdr:cNvPr id="378" name="テキスト ボックス 377"/>
        <xdr:cNvSpPr txBox="1"/>
      </xdr:nvSpPr>
      <xdr:spPr>
        <a:xfrm>
          <a:off x="8483111" y="951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131507</xdr:rowOff>
    </xdr:from>
    <xdr:to>
      <xdr:col>41</xdr:col>
      <xdr:colOff>101600</xdr:colOff>
      <xdr:row>57</xdr:row>
      <xdr:rowOff>61657</xdr:rowOff>
    </xdr:to>
    <xdr:sp macro="" textlink="">
      <xdr:nvSpPr>
        <xdr:cNvPr id="379" name="楕円 378"/>
        <xdr:cNvSpPr/>
      </xdr:nvSpPr>
      <xdr:spPr>
        <a:xfrm>
          <a:off x="7810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78184</xdr:rowOff>
    </xdr:from>
    <xdr:ext cx="534377" cy="259045"/>
    <xdr:sp macro="" textlink="">
      <xdr:nvSpPr>
        <xdr:cNvPr id="380" name="テキスト ボックス 379"/>
        <xdr:cNvSpPr txBox="1"/>
      </xdr:nvSpPr>
      <xdr:spPr>
        <a:xfrm>
          <a:off x="7594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43831</xdr:rowOff>
    </xdr:from>
    <xdr:to>
      <xdr:col>36</xdr:col>
      <xdr:colOff>165100</xdr:colOff>
      <xdr:row>51</xdr:row>
      <xdr:rowOff>145431</xdr:rowOff>
    </xdr:to>
    <xdr:sp macro="" textlink="">
      <xdr:nvSpPr>
        <xdr:cNvPr id="381" name="楕円 380"/>
        <xdr:cNvSpPr/>
      </xdr:nvSpPr>
      <xdr:spPr>
        <a:xfrm>
          <a:off x="6921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161958</xdr:rowOff>
    </xdr:from>
    <xdr:ext cx="599010" cy="259045"/>
    <xdr:sp macro="" textlink="">
      <xdr:nvSpPr>
        <xdr:cNvPr id="382" name="テキスト ボックス 381"/>
        <xdr:cNvSpPr txBox="1"/>
      </xdr:nvSpPr>
      <xdr:spPr>
        <a:xfrm>
          <a:off x="6672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2" name="直線コネクタ 401"/>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4" name="直線コネクタ 40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5" name="普通建設事業費 （ うち新規整備　）最大値テキスト"/>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6" name="直線コネクタ 405"/>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26274</xdr:rowOff>
    </xdr:from>
    <xdr:to>
      <xdr:col>55</xdr:col>
      <xdr:colOff>0</xdr:colOff>
      <xdr:row>76</xdr:row>
      <xdr:rowOff>104158</xdr:rowOff>
    </xdr:to>
    <xdr:cxnSp macro="">
      <xdr:nvCxnSpPr>
        <xdr:cNvPr id="407" name="直線コネクタ 406"/>
        <xdr:cNvCxnSpPr/>
      </xdr:nvCxnSpPr>
      <xdr:spPr>
        <a:xfrm flipV="1">
          <a:off x="9639300" y="13056474"/>
          <a:ext cx="8382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8" name="普通建設事業費 （ うち新規整備　）平均値テキスト"/>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9" name="フローチャート: 判断 408"/>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64542</xdr:rowOff>
    </xdr:from>
    <xdr:to>
      <xdr:col>50</xdr:col>
      <xdr:colOff>114300</xdr:colOff>
      <xdr:row>76</xdr:row>
      <xdr:rowOff>104158</xdr:rowOff>
    </xdr:to>
    <xdr:cxnSp macro="">
      <xdr:nvCxnSpPr>
        <xdr:cNvPr id="410" name="直線コネクタ 409"/>
        <xdr:cNvCxnSpPr/>
      </xdr:nvCxnSpPr>
      <xdr:spPr>
        <a:xfrm>
          <a:off x="8750300" y="12923292"/>
          <a:ext cx="889000" cy="2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11" name="フローチャート: 判断 410"/>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2" name="テキスト ボックス 411"/>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64542</xdr:rowOff>
    </xdr:from>
    <xdr:to>
      <xdr:col>45</xdr:col>
      <xdr:colOff>177800</xdr:colOff>
      <xdr:row>76</xdr:row>
      <xdr:rowOff>14467</xdr:rowOff>
    </xdr:to>
    <xdr:cxnSp macro="">
      <xdr:nvCxnSpPr>
        <xdr:cNvPr id="413" name="直線コネクタ 412"/>
        <xdr:cNvCxnSpPr/>
      </xdr:nvCxnSpPr>
      <xdr:spPr>
        <a:xfrm flipV="1">
          <a:off x="7861300" y="12923292"/>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4" name="フローチャート: 判断 413"/>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5" name="テキスト ボックス 414"/>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147307</xdr:rowOff>
    </xdr:from>
    <xdr:to>
      <xdr:col>41</xdr:col>
      <xdr:colOff>50800</xdr:colOff>
      <xdr:row>76</xdr:row>
      <xdr:rowOff>14467</xdr:rowOff>
    </xdr:to>
    <xdr:cxnSp macro="">
      <xdr:nvCxnSpPr>
        <xdr:cNvPr id="416" name="直線コネクタ 415"/>
        <xdr:cNvCxnSpPr/>
      </xdr:nvCxnSpPr>
      <xdr:spPr>
        <a:xfrm>
          <a:off x="6972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7" name="フローチャート: 判断 416"/>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8" name="テキスト ボックス 417"/>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9" name="フローチャート: 判断 418"/>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20" name="テキスト ボックス 419"/>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146924</xdr:rowOff>
    </xdr:from>
    <xdr:to>
      <xdr:col>55</xdr:col>
      <xdr:colOff>50800</xdr:colOff>
      <xdr:row>76</xdr:row>
      <xdr:rowOff>77074</xdr:rowOff>
    </xdr:to>
    <xdr:sp macro="" textlink="">
      <xdr:nvSpPr>
        <xdr:cNvPr id="426" name="楕円 425"/>
        <xdr:cNvSpPr/>
      </xdr:nvSpPr>
      <xdr:spPr>
        <a:xfrm>
          <a:off x="10426700" y="130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169801</xdr:rowOff>
    </xdr:from>
    <xdr:ext cx="534377" cy="259045"/>
    <xdr:sp macro="" textlink="">
      <xdr:nvSpPr>
        <xdr:cNvPr id="427" name="普通建設事業費 （ うち新規整備　）該当値テキスト"/>
        <xdr:cNvSpPr txBox="1"/>
      </xdr:nvSpPr>
      <xdr:spPr>
        <a:xfrm>
          <a:off x="10528300" y="128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53358</xdr:rowOff>
    </xdr:from>
    <xdr:to>
      <xdr:col>50</xdr:col>
      <xdr:colOff>165100</xdr:colOff>
      <xdr:row>76</xdr:row>
      <xdr:rowOff>154958</xdr:rowOff>
    </xdr:to>
    <xdr:sp macro="" textlink="">
      <xdr:nvSpPr>
        <xdr:cNvPr id="428" name="楕円 427"/>
        <xdr:cNvSpPr/>
      </xdr:nvSpPr>
      <xdr:spPr>
        <a:xfrm>
          <a:off x="9588500" y="13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xdr:rowOff>
    </xdr:from>
    <xdr:ext cx="534377" cy="259045"/>
    <xdr:sp macro="" textlink="">
      <xdr:nvSpPr>
        <xdr:cNvPr id="429" name="テキスト ボックス 428"/>
        <xdr:cNvSpPr txBox="1"/>
      </xdr:nvSpPr>
      <xdr:spPr>
        <a:xfrm>
          <a:off x="9372111" y="128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13742</xdr:rowOff>
    </xdr:from>
    <xdr:to>
      <xdr:col>46</xdr:col>
      <xdr:colOff>38100</xdr:colOff>
      <xdr:row>75</xdr:row>
      <xdr:rowOff>115342</xdr:rowOff>
    </xdr:to>
    <xdr:sp macro="" textlink="">
      <xdr:nvSpPr>
        <xdr:cNvPr id="430" name="楕円 429"/>
        <xdr:cNvSpPr/>
      </xdr:nvSpPr>
      <xdr:spPr>
        <a:xfrm>
          <a:off x="86995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131869</xdr:rowOff>
    </xdr:from>
    <xdr:ext cx="534377" cy="259045"/>
    <xdr:sp macro="" textlink="">
      <xdr:nvSpPr>
        <xdr:cNvPr id="431" name="テキスト ボックス 430"/>
        <xdr:cNvSpPr txBox="1"/>
      </xdr:nvSpPr>
      <xdr:spPr>
        <a:xfrm>
          <a:off x="8483111" y="12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135117</xdr:rowOff>
    </xdr:from>
    <xdr:to>
      <xdr:col>41</xdr:col>
      <xdr:colOff>101600</xdr:colOff>
      <xdr:row>76</xdr:row>
      <xdr:rowOff>65267</xdr:rowOff>
    </xdr:to>
    <xdr:sp macro="" textlink="">
      <xdr:nvSpPr>
        <xdr:cNvPr id="432" name="楕円 431"/>
        <xdr:cNvSpPr/>
      </xdr:nvSpPr>
      <xdr:spPr>
        <a:xfrm>
          <a:off x="7810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81794</xdr:rowOff>
    </xdr:from>
    <xdr:ext cx="534377" cy="259045"/>
    <xdr:sp macro="" textlink="">
      <xdr:nvSpPr>
        <xdr:cNvPr id="433" name="テキスト ボックス 432"/>
        <xdr:cNvSpPr txBox="1"/>
      </xdr:nvSpPr>
      <xdr:spPr>
        <a:xfrm>
          <a:off x="7594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96507</xdr:rowOff>
    </xdr:from>
    <xdr:to>
      <xdr:col>36</xdr:col>
      <xdr:colOff>165100</xdr:colOff>
      <xdr:row>71</xdr:row>
      <xdr:rowOff>26657</xdr:rowOff>
    </xdr:to>
    <xdr:sp macro="" textlink="">
      <xdr:nvSpPr>
        <xdr:cNvPr id="434" name="楕円 433"/>
        <xdr:cNvSpPr/>
      </xdr:nvSpPr>
      <xdr:spPr>
        <a:xfrm>
          <a:off x="6921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43184</xdr:rowOff>
    </xdr:from>
    <xdr:ext cx="599010" cy="259045"/>
    <xdr:sp macro="" textlink="">
      <xdr:nvSpPr>
        <xdr:cNvPr id="435" name="テキスト ボックス 434"/>
        <xdr:cNvSpPr txBox="1"/>
      </xdr:nvSpPr>
      <xdr:spPr>
        <a:xfrm>
          <a:off x="6672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38030</xdr:rowOff>
    </xdr:from>
    <xdr:to>
      <xdr:col>55</xdr:col>
      <xdr:colOff>0</xdr:colOff>
      <xdr:row>98</xdr:row>
      <xdr:rowOff>74416</xdr:rowOff>
    </xdr:to>
    <xdr:cxnSp macro="">
      <xdr:nvCxnSpPr>
        <xdr:cNvPr id="464" name="直線コネクタ 463"/>
        <xdr:cNvCxnSpPr/>
      </xdr:nvCxnSpPr>
      <xdr:spPr>
        <a:xfrm flipV="1">
          <a:off x="9639300" y="16840130"/>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74416</xdr:rowOff>
    </xdr:from>
    <xdr:to>
      <xdr:col>50</xdr:col>
      <xdr:colOff>114300</xdr:colOff>
      <xdr:row>98</xdr:row>
      <xdr:rowOff>83883</xdr:rowOff>
    </xdr:to>
    <xdr:cxnSp macro="">
      <xdr:nvCxnSpPr>
        <xdr:cNvPr id="467" name="直線コネクタ 466"/>
        <xdr:cNvCxnSpPr/>
      </xdr:nvCxnSpPr>
      <xdr:spPr>
        <a:xfrm flipV="1">
          <a:off x="8750300" y="16876516"/>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77902</xdr:rowOff>
    </xdr:from>
    <xdr:to>
      <xdr:col>45</xdr:col>
      <xdr:colOff>177800</xdr:colOff>
      <xdr:row>98</xdr:row>
      <xdr:rowOff>83883</xdr:rowOff>
    </xdr:to>
    <xdr:cxnSp macro="">
      <xdr:nvCxnSpPr>
        <xdr:cNvPr id="470" name="直線コネクタ 469"/>
        <xdr:cNvCxnSpPr/>
      </xdr:nvCxnSpPr>
      <xdr:spPr>
        <a:xfrm>
          <a:off x="7861300" y="16708552"/>
          <a:ext cx="889000" cy="1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15456</xdr:rowOff>
    </xdr:from>
    <xdr:to>
      <xdr:col>41</xdr:col>
      <xdr:colOff>50800</xdr:colOff>
      <xdr:row>97</xdr:row>
      <xdr:rowOff>77902</xdr:rowOff>
    </xdr:to>
    <xdr:cxnSp macro="">
      <xdr:nvCxnSpPr>
        <xdr:cNvPr id="473" name="直線コネクタ 472"/>
        <xdr:cNvCxnSpPr/>
      </xdr:nvCxnSpPr>
      <xdr:spPr>
        <a:xfrm>
          <a:off x="6972300" y="16474656"/>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158680</xdr:rowOff>
    </xdr:from>
    <xdr:to>
      <xdr:col>55</xdr:col>
      <xdr:colOff>50800</xdr:colOff>
      <xdr:row>98</xdr:row>
      <xdr:rowOff>88830</xdr:rowOff>
    </xdr:to>
    <xdr:sp macro="" textlink="">
      <xdr:nvSpPr>
        <xdr:cNvPr id="483" name="楕円 482"/>
        <xdr:cNvSpPr/>
      </xdr:nvSpPr>
      <xdr:spPr>
        <a:xfrm>
          <a:off x="10426700" y="167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137107</xdr:rowOff>
    </xdr:from>
    <xdr:ext cx="469744" cy="259045"/>
    <xdr:sp macro="" textlink="">
      <xdr:nvSpPr>
        <xdr:cNvPr id="484" name="普通建設事業費 （ うち更新整備　）該当値テキスト"/>
        <xdr:cNvSpPr txBox="1"/>
      </xdr:nvSpPr>
      <xdr:spPr>
        <a:xfrm>
          <a:off x="10528300" y="167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23616</xdr:rowOff>
    </xdr:from>
    <xdr:to>
      <xdr:col>50</xdr:col>
      <xdr:colOff>165100</xdr:colOff>
      <xdr:row>98</xdr:row>
      <xdr:rowOff>125216</xdr:rowOff>
    </xdr:to>
    <xdr:sp macro="" textlink="">
      <xdr:nvSpPr>
        <xdr:cNvPr id="485" name="楕円 484"/>
        <xdr:cNvSpPr/>
      </xdr:nvSpPr>
      <xdr:spPr>
        <a:xfrm>
          <a:off x="9588500" y="168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116343</xdr:rowOff>
    </xdr:from>
    <xdr:ext cx="469744" cy="259045"/>
    <xdr:sp macro="" textlink="">
      <xdr:nvSpPr>
        <xdr:cNvPr id="486" name="テキスト ボックス 485"/>
        <xdr:cNvSpPr txBox="1"/>
      </xdr:nvSpPr>
      <xdr:spPr>
        <a:xfrm>
          <a:off x="9404428" y="1691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33083</xdr:rowOff>
    </xdr:from>
    <xdr:to>
      <xdr:col>46</xdr:col>
      <xdr:colOff>38100</xdr:colOff>
      <xdr:row>98</xdr:row>
      <xdr:rowOff>134683</xdr:rowOff>
    </xdr:to>
    <xdr:sp macro="" textlink="">
      <xdr:nvSpPr>
        <xdr:cNvPr id="487" name="楕円 486"/>
        <xdr:cNvSpPr/>
      </xdr:nvSpPr>
      <xdr:spPr>
        <a:xfrm>
          <a:off x="8699500" y="168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125810</xdr:rowOff>
    </xdr:from>
    <xdr:ext cx="469744" cy="259045"/>
    <xdr:sp macro="" textlink="">
      <xdr:nvSpPr>
        <xdr:cNvPr id="488" name="テキスト ボックス 487"/>
        <xdr:cNvSpPr txBox="1"/>
      </xdr:nvSpPr>
      <xdr:spPr>
        <a:xfrm>
          <a:off x="8515428" y="169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27102</xdr:rowOff>
    </xdr:from>
    <xdr:to>
      <xdr:col>41</xdr:col>
      <xdr:colOff>101600</xdr:colOff>
      <xdr:row>97</xdr:row>
      <xdr:rowOff>128702</xdr:rowOff>
    </xdr:to>
    <xdr:sp macro="" textlink="">
      <xdr:nvSpPr>
        <xdr:cNvPr id="489" name="楕円 488"/>
        <xdr:cNvSpPr/>
      </xdr:nvSpPr>
      <xdr:spPr>
        <a:xfrm>
          <a:off x="7810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119829</xdr:rowOff>
    </xdr:from>
    <xdr:ext cx="534377" cy="259045"/>
    <xdr:sp macro="" textlink="">
      <xdr:nvSpPr>
        <xdr:cNvPr id="490" name="テキスト ボックス 489"/>
        <xdr:cNvSpPr txBox="1"/>
      </xdr:nvSpPr>
      <xdr:spPr>
        <a:xfrm>
          <a:off x="7594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136106</xdr:rowOff>
    </xdr:from>
    <xdr:to>
      <xdr:col>36</xdr:col>
      <xdr:colOff>165100</xdr:colOff>
      <xdr:row>96</xdr:row>
      <xdr:rowOff>66256</xdr:rowOff>
    </xdr:to>
    <xdr:sp macro="" textlink="">
      <xdr:nvSpPr>
        <xdr:cNvPr id="491" name="楕円 490"/>
        <xdr:cNvSpPr/>
      </xdr:nvSpPr>
      <xdr:spPr>
        <a:xfrm>
          <a:off x="6921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82783</xdr:rowOff>
    </xdr:from>
    <xdr:ext cx="534377" cy="259045"/>
    <xdr:sp macro="" textlink="">
      <xdr:nvSpPr>
        <xdr:cNvPr id="492" name="テキスト ボックス 491"/>
        <xdr:cNvSpPr txBox="1"/>
      </xdr:nvSpPr>
      <xdr:spPr>
        <a:xfrm>
          <a:off x="6705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157988</xdr:rowOff>
    </xdr:from>
    <xdr:to>
      <xdr:col>85</xdr:col>
      <xdr:colOff>127000</xdr:colOff>
      <xdr:row>39</xdr:row>
      <xdr:rowOff>44450</xdr:rowOff>
    </xdr:to>
    <xdr:cxnSp macro="">
      <xdr:nvCxnSpPr>
        <xdr:cNvPr id="521" name="直線コネクタ 520"/>
        <xdr:cNvCxnSpPr/>
      </xdr:nvCxnSpPr>
      <xdr:spPr>
        <a:xfrm flipV="1">
          <a:off x="15481300" y="6501638"/>
          <a:ext cx="8382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2"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107188</xdr:rowOff>
    </xdr:from>
    <xdr:to>
      <xdr:col>85</xdr:col>
      <xdr:colOff>177800</xdr:colOff>
      <xdr:row>38</xdr:row>
      <xdr:rowOff>37338</xdr:rowOff>
    </xdr:to>
    <xdr:sp macro="" textlink="">
      <xdr:nvSpPr>
        <xdr:cNvPr id="540" name="楕円 539"/>
        <xdr:cNvSpPr/>
      </xdr:nvSpPr>
      <xdr:spPr>
        <a:xfrm>
          <a:off x="16268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130065</xdr:rowOff>
    </xdr:from>
    <xdr:ext cx="469744" cy="259045"/>
    <xdr:sp macro="" textlink="">
      <xdr:nvSpPr>
        <xdr:cNvPr id="541" name="災害復旧事業費該当値テキスト"/>
        <xdr:cNvSpPr txBox="1"/>
      </xdr:nvSpPr>
      <xdr:spPr>
        <a:xfrm>
          <a:off x="16370300"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45314</xdr:rowOff>
    </xdr:from>
    <xdr:to>
      <xdr:col>85</xdr:col>
      <xdr:colOff>127000</xdr:colOff>
      <xdr:row>76</xdr:row>
      <xdr:rowOff>138392</xdr:rowOff>
    </xdr:to>
    <xdr:cxnSp macro="">
      <xdr:nvCxnSpPr>
        <xdr:cNvPr id="627" name="直線コネクタ 626"/>
        <xdr:cNvCxnSpPr/>
      </xdr:nvCxnSpPr>
      <xdr:spPr>
        <a:xfrm flipV="1">
          <a:off x="15481300" y="12904064"/>
          <a:ext cx="8382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8"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130797</xdr:rowOff>
    </xdr:from>
    <xdr:to>
      <xdr:col>81</xdr:col>
      <xdr:colOff>50800</xdr:colOff>
      <xdr:row>76</xdr:row>
      <xdr:rowOff>138392</xdr:rowOff>
    </xdr:to>
    <xdr:cxnSp macro="">
      <xdr:nvCxnSpPr>
        <xdr:cNvPr id="630" name="直線コネクタ 629"/>
        <xdr:cNvCxnSpPr/>
      </xdr:nvCxnSpPr>
      <xdr:spPr>
        <a:xfrm>
          <a:off x="14592300" y="13160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110286</xdr:rowOff>
    </xdr:from>
    <xdr:to>
      <xdr:col>76</xdr:col>
      <xdr:colOff>114300</xdr:colOff>
      <xdr:row>76</xdr:row>
      <xdr:rowOff>130797</xdr:rowOff>
    </xdr:to>
    <xdr:cxnSp macro="">
      <xdr:nvCxnSpPr>
        <xdr:cNvPr id="633" name="直線コネクタ 632"/>
        <xdr:cNvCxnSpPr/>
      </xdr:nvCxnSpPr>
      <xdr:spPr>
        <a:xfrm>
          <a:off x="13703300" y="1314048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5" name="テキスト ボックス 634"/>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110286</xdr:rowOff>
    </xdr:from>
    <xdr:to>
      <xdr:col>71</xdr:col>
      <xdr:colOff>177800</xdr:colOff>
      <xdr:row>76</xdr:row>
      <xdr:rowOff>130277</xdr:rowOff>
    </xdr:to>
    <xdr:cxnSp macro="">
      <xdr:nvCxnSpPr>
        <xdr:cNvPr id="636" name="直線コネクタ 635"/>
        <xdr:cNvCxnSpPr/>
      </xdr:nvCxnSpPr>
      <xdr:spPr>
        <a:xfrm flipV="1">
          <a:off x="12814300" y="13140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8" name="テキスト ボックス 637"/>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165964</xdr:rowOff>
    </xdr:from>
    <xdr:to>
      <xdr:col>85</xdr:col>
      <xdr:colOff>177800</xdr:colOff>
      <xdr:row>75</xdr:row>
      <xdr:rowOff>96114</xdr:rowOff>
    </xdr:to>
    <xdr:sp macro="" textlink="">
      <xdr:nvSpPr>
        <xdr:cNvPr id="646" name="楕円 645"/>
        <xdr:cNvSpPr/>
      </xdr:nvSpPr>
      <xdr:spPr>
        <a:xfrm>
          <a:off x="162687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17391</xdr:rowOff>
    </xdr:from>
    <xdr:ext cx="534377" cy="259045"/>
    <xdr:sp macro="" textlink="">
      <xdr:nvSpPr>
        <xdr:cNvPr id="647" name="公債費該当値テキスト"/>
        <xdr:cNvSpPr txBox="1"/>
      </xdr:nvSpPr>
      <xdr:spPr>
        <a:xfrm>
          <a:off x="16370300" y="127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87592</xdr:rowOff>
    </xdr:from>
    <xdr:to>
      <xdr:col>81</xdr:col>
      <xdr:colOff>101600</xdr:colOff>
      <xdr:row>77</xdr:row>
      <xdr:rowOff>17742</xdr:rowOff>
    </xdr:to>
    <xdr:sp macro="" textlink="">
      <xdr:nvSpPr>
        <xdr:cNvPr id="648" name="楕円 647"/>
        <xdr:cNvSpPr/>
      </xdr:nvSpPr>
      <xdr:spPr>
        <a:xfrm>
          <a:off x="15430500" y="131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8869</xdr:rowOff>
    </xdr:from>
    <xdr:ext cx="534377" cy="259045"/>
    <xdr:sp macro="" textlink="">
      <xdr:nvSpPr>
        <xdr:cNvPr id="649" name="テキスト ボックス 648"/>
        <xdr:cNvSpPr txBox="1"/>
      </xdr:nvSpPr>
      <xdr:spPr>
        <a:xfrm>
          <a:off x="15214111" y="132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79997</xdr:rowOff>
    </xdr:from>
    <xdr:to>
      <xdr:col>76</xdr:col>
      <xdr:colOff>165100</xdr:colOff>
      <xdr:row>77</xdr:row>
      <xdr:rowOff>10147</xdr:rowOff>
    </xdr:to>
    <xdr:sp macro="" textlink="">
      <xdr:nvSpPr>
        <xdr:cNvPr id="650" name="楕円 649"/>
        <xdr:cNvSpPr/>
      </xdr:nvSpPr>
      <xdr:spPr>
        <a:xfrm>
          <a:off x="145415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1274</xdr:rowOff>
    </xdr:from>
    <xdr:ext cx="534377" cy="259045"/>
    <xdr:sp macro="" textlink="">
      <xdr:nvSpPr>
        <xdr:cNvPr id="651" name="テキスト ボックス 650"/>
        <xdr:cNvSpPr txBox="1"/>
      </xdr:nvSpPr>
      <xdr:spPr>
        <a:xfrm>
          <a:off x="14325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59486</xdr:rowOff>
    </xdr:from>
    <xdr:to>
      <xdr:col>72</xdr:col>
      <xdr:colOff>38100</xdr:colOff>
      <xdr:row>76</xdr:row>
      <xdr:rowOff>161086</xdr:rowOff>
    </xdr:to>
    <xdr:sp macro="" textlink="">
      <xdr:nvSpPr>
        <xdr:cNvPr id="652" name="楕円 651"/>
        <xdr:cNvSpPr/>
      </xdr:nvSpPr>
      <xdr:spPr>
        <a:xfrm>
          <a:off x="13652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152213</xdr:rowOff>
    </xdr:from>
    <xdr:ext cx="534377" cy="259045"/>
    <xdr:sp macro="" textlink="">
      <xdr:nvSpPr>
        <xdr:cNvPr id="653" name="テキスト ボックス 652"/>
        <xdr:cNvSpPr txBox="1"/>
      </xdr:nvSpPr>
      <xdr:spPr>
        <a:xfrm>
          <a:off x="13436111"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79477</xdr:rowOff>
    </xdr:from>
    <xdr:to>
      <xdr:col>67</xdr:col>
      <xdr:colOff>101600</xdr:colOff>
      <xdr:row>77</xdr:row>
      <xdr:rowOff>9627</xdr:rowOff>
    </xdr:to>
    <xdr:sp macro="" textlink="">
      <xdr:nvSpPr>
        <xdr:cNvPr id="654" name="楕円 653"/>
        <xdr:cNvSpPr/>
      </xdr:nvSpPr>
      <xdr:spPr>
        <a:xfrm>
          <a:off x="12763500" y="13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754</xdr:rowOff>
    </xdr:from>
    <xdr:ext cx="534377" cy="259045"/>
    <xdr:sp macro="" textlink="">
      <xdr:nvSpPr>
        <xdr:cNvPr id="655" name="テキスト ボックス 654"/>
        <xdr:cNvSpPr txBox="1"/>
      </xdr:nvSpPr>
      <xdr:spPr>
        <a:xfrm>
          <a:off x="12547111" y="13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141542</xdr:rowOff>
    </xdr:from>
    <xdr:to>
      <xdr:col>85</xdr:col>
      <xdr:colOff>126364</xdr:colOff>
      <xdr:row>99</xdr:row>
      <xdr:rowOff>44069</xdr:rowOff>
    </xdr:to>
    <xdr:cxnSp macro="">
      <xdr:nvCxnSpPr>
        <xdr:cNvPr id="679" name="直線コネクタ 678"/>
        <xdr:cNvCxnSpPr/>
      </xdr:nvCxnSpPr>
      <xdr:spPr>
        <a:xfrm flipV="1">
          <a:off x="16317595" y="16257842"/>
          <a:ext cx="1269" cy="75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47896</xdr:rowOff>
    </xdr:from>
    <xdr:ext cx="313932" cy="259045"/>
    <xdr:sp macro="" textlink="">
      <xdr:nvSpPr>
        <xdr:cNvPr id="680" name="積立金最小値テキスト"/>
        <xdr:cNvSpPr txBox="1"/>
      </xdr:nvSpPr>
      <xdr:spPr>
        <a:xfrm>
          <a:off x="16370300" y="17021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44069</xdr:rowOff>
    </xdr:from>
    <xdr:to>
      <xdr:col>86</xdr:col>
      <xdr:colOff>25400</xdr:colOff>
      <xdr:row>99</xdr:row>
      <xdr:rowOff>44069</xdr:rowOff>
    </xdr:to>
    <xdr:cxnSp macro="">
      <xdr:nvCxnSpPr>
        <xdr:cNvPr id="681" name="直線コネクタ 680"/>
        <xdr:cNvCxnSpPr/>
      </xdr:nvCxnSpPr>
      <xdr:spPr>
        <a:xfrm>
          <a:off x="16230600" y="17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88219</xdr:rowOff>
    </xdr:from>
    <xdr:ext cx="534377" cy="259045"/>
    <xdr:sp macro="" textlink="">
      <xdr:nvSpPr>
        <xdr:cNvPr id="682" name="積立金最大値テキスト"/>
        <xdr:cNvSpPr txBox="1"/>
      </xdr:nvSpPr>
      <xdr:spPr>
        <a:xfrm>
          <a:off x="16370300"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141542</xdr:rowOff>
    </xdr:from>
    <xdr:to>
      <xdr:col>86</xdr:col>
      <xdr:colOff>25400</xdr:colOff>
      <xdr:row>94</xdr:row>
      <xdr:rowOff>141542</xdr:rowOff>
    </xdr:to>
    <xdr:cxnSp macro="">
      <xdr:nvCxnSpPr>
        <xdr:cNvPr id="683" name="直線コネクタ 682"/>
        <xdr:cNvCxnSpPr/>
      </xdr:nvCxnSpPr>
      <xdr:spPr>
        <a:xfrm>
          <a:off x="16230600" y="162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37872</xdr:rowOff>
    </xdr:from>
    <xdr:to>
      <xdr:col>85</xdr:col>
      <xdr:colOff>127000</xdr:colOff>
      <xdr:row>97</xdr:row>
      <xdr:rowOff>106795</xdr:rowOff>
    </xdr:to>
    <xdr:cxnSp macro="">
      <xdr:nvCxnSpPr>
        <xdr:cNvPr id="684" name="直線コネクタ 683"/>
        <xdr:cNvCxnSpPr/>
      </xdr:nvCxnSpPr>
      <xdr:spPr>
        <a:xfrm>
          <a:off x="15481300" y="16325622"/>
          <a:ext cx="838200" cy="4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474</xdr:rowOff>
    </xdr:from>
    <xdr:ext cx="534377" cy="259045"/>
    <xdr:sp macro="" textlink="">
      <xdr:nvSpPr>
        <xdr:cNvPr id="685" name="積立金平均値テキスト"/>
        <xdr:cNvSpPr txBox="1"/>
      </xdr:nvSpPr>
      <xdr:spPr>
        <a:xfrm>
          <a:off x="16370300" y="16802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22047</xdr:rowOff>
    </xdr:from>
    <xdr:to>
      <xdr:col>85</xdr:col>
      <xdr:colOff>177800</xdr:colOff>
      <xdr:row>98</xdr:row>
      <xdr:rowOff>123647</xdr:rowOff>
    </xdr:to>
    <xdr:sp macro="" textlink="">
      <xdr:nvSpPr>
        <xdr:cNvPr id="686" name="フローチャート: 判断 685"/>
        <xdr:cNvSpPr/>
      </xdr:nvSpPr>
      <xdr:spPr>
        <a:xfrm>
          <a:off x="162687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155080</xdr:rowOff>
    </xdr:from>
    <xdr:to>
      <xdr:col>81</xdr:col>
      <xdr:colOff>50800</xdr:colOff>
      <xdr:row>95</xdr:row>
      <xdr:rowOff>37872</xdr:rowOff>
    </xdr:to>
    <xdr:cxnSp macro="">
      <xdr:nvCxnSpPr>
        <xdr:cNvPr id="687" name="直線コネクタ 686"/>
        <xdr:cNvCxnSpPr/>
      </xdr:nvCxnSpPr>
      <xdr:spPr>
        <a:xfrm>
          <a:off x="14592300" y="16271380"/>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28284</xdr:rowOff>
    </xdr:from>
    <xdr:to>
      <xdr:col>81</xdr:col>
      <xdr:colOff>101600</xdr:colOff>
      <xdr:row>98</xdr:row>
      <xdr:rowOff>129884</xdr:rowOff>
    </xdr:to>
    <xdr:sp macro="" textlink="">
      <xdr:nvSpPr>
        <xdr:cNvPr id="688" name="フローチャート: 判断 687"/>
        <xdr:cNvSpPr/>
      </xdr:nvSpPr>
      <xdr:spPr>
        <a:xfrm>
          <a:off x="15430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121011</xdr:rowOff>
    </xdr:from>
    <xdr:ext cx="534377" cy="259045"/>
    <xdr:sp macro="" textlink="">
      <xdr:nvSpPr>
        <xdr:cNvPr id="689" name="テキスト ボックス 688"/>
        <xdr:cNvSpPr txBox="1"/>
      </xdr:nvSpPr>
      <xdr:spPr>
        <a:xfrm>
          <a:off x="15214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155080</xdr:rowOff>
    </xdr:from>
    <xdr:to>
      <xdr:col>76</xdr:col>
      <xdr:colOff>114300</xdr:colOff>
      <xdr:row>96</xdr:row>
      <xdr:rowOff>23191</xdr:rowOff>
    </xdr:to>
    <xdr:cxnSp macro="">
      <xdr:nvCxnSpPr>
        <xdr:cNvPr id="690" name="直線コネクタ 689"/>
        <xdr:cNvCxnSpPr/>
      </xdr:nvCxnSpPr>
      <xdr:spPr>
        <a:xfrm flipV="1">
          <a:off x="13703300" y="16271380"/>
          <a:ext cx="889000" cy="2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38836</xdr:rowOff>
    </xdr:from>
    <xdr:to>
      <xdr:col>76</xdr:col>
      <xdr:colOff>165100</xdr:colOff>
      <xdr:row>98</xdr:row>
      <xdr:rowOff>140436</xdr:rowOff>
    </xdr:to>
    <xdr:sp macro="" textlink="">
      <xdr:nvSpPr>
        <xdr:cNvPr id="691" name="フローチャート: 判断 690"/>
        <xdr:cNvSpPr/>
      </xdr:nvSpPr>
      <xdr:spPr>
        <a:xfrm>
          <a:off x="14541500" y="168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131563</xdr:rowOff>
    </xdr:from>
    <xdr:ext cx="469744" cy="259045"/>
    <xdr:sp macro="" textlink="">
      <xdr:nvSpPr>
        <xdr:cNvPr id="692" name="テキスト ボックス 691"/>
        <xdr:cNvSpPr txBox="1"/>
      </xdr:nvSpPr>
      <xdr:spPr>
        <a:xfrm>
          <a:off x="14357428" y="169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49048</xdr:rowOff>
    </xdr:from>
    <xdr:to>
      <xdr:col>71</xdr:col>
      <xdr:colOff>177800</xdr:colOff>
      <xdr:row>96</xdr:row>
      <xdr:rowOff>23191</xdr:rowOff>
    </xdr:to>
    <xdr:cxnSp macro="">
      <xdr:nvCxnSpPr>
        <xdr:cNvPr id="693" name="直線コネクタ 692"/>
        <xdr:cNvCxnSpPr/>
      </xdr:nvCxnSpPr>
      <xdr:spPr>
        <a:xfrm>
          <a:off x="12814300" y="15650998"/>
          <a:ext cx="889000" cy="8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50178</xdr:rowOff>
    </xdr:from>
    <xdr:to>
      <xdr:col>72</xdr:col>
      <xdr:colOff>38100</xdr:colOff>
      <xdr:row>98</xdr:row>
      <xdr:rowOff>151778</xdr:rowOff>
    </xdr:to>
    <xdr:sp macro="" textlink="">
      <xdr:nvSpPr>
        <xdr:cNvPr id="694" name="フローチャート: 判断 693"/>
        <xdr:cNvSpPr/>
      </xdr:nvSpPr>
      <xdr:spPr>
        <a:xfrm>
          <a:off x="13652500" y="168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142905</xdr:rowOff>
    </xdr:from>
    <xdr:ext cx="469744" cy="259045"/>
    <xdr:sp macro="" textlink="">
      <xdr:nvSpPr>
        <xdr:cNvPr id="695" name="テキスト ボックス 694"/>
        <xdr:cNvSpPr txBox="1"/>
      </xdr:nvSpPr>
      <xdr:spPr>
        <a:xfrm>
          <a:off x="13468428" y="1694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166790</xdr:rowOff>
    </xdr:from>
    <xdr:to>
      <xdr:col>67</xdr:col>
      <xdr:colOff>101600</xdr:colOff>
      <xdr:row>98</xdr:row>
      <xdr:rowOff>96940</xdr:rowOff>
    </xdr:to>
    <xdr:sp macro="" textlink="">
      <xdr:nvSpPr>
        <xdr:cNvPr id="696" name="フローチャート: 判断 695"/>
        <xdr:cNvSpPr/>
      </xdr:nvSpPr>
      <xdr:spPr>
        <a:xfrm>
          <a:off x="12763500" y="167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88067</xdr:rowOff>
    </xdr:from>
    <xdr:ext cx="534377" cy="259045"/>
    <xdr:sp macro="" textlink="">
      <xdr:nvSpPr>
        <xdr:cNvPr id="697" name="テキスト ボックス 696"/>
        <xdr:cNvSpPr txBox="1"/>
      </xdr:nvSpPr>
      <xdr:spPr>
        <a:xfrm>
          <a:off x="12547111" y="168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55995</xdr:rowOff>
    </xdr:from>
    <xdr:to>
      <xdr:col>85</xdr:col>
      <xdr:colOff>177800</xdr:colOff>
      <xdr:row>97</xdr:row>
      <xdr:rowOff>157595</xdr:rowOff>
    </xdr:to>
    <xdr:sp macro="" textlink="">
      <xdr:nvSpPr>
        <xdr:cNvPr id="703" name="楕円 702"/>
        <xdr:cNvSpPr/>
      </xdr:nvSpPr>
      <xdr:spPr>
        <a:xfrm>
          <a:off x="16268700" y="166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78872</xdr:rowOff>
    </xdr:from>
    <xdr:ext cx="534377" cy="259045"/>
    <xdr:sp macro="" textlink="">
      <xdr:nvSpPr>
        <xdr:cNvPr id="704" name="積立金該当値テキスト"/>
        <xdr:cNvSpPr txBox="1"/>
      </xdr:nvSpPr>
      <xdr:spPr>
        <a:xfrm>
          <a:off x="16370300" y="165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158522</xdr:rowOff>
    </xdr:from>
    <xdr:to>
      <xdr:col>81</xdr:col>
      <xdr:colOff>101600</xdr:colOff>
      <xdr:row>95</xdr:row>
      <xdr:rowOff>88672</xdr:rowOff>
    </xdr:to>
    <xdr:sp macro="" textlink="">
      <xdr:nvSpPr>
        <xdr:cNvPr id="705" name="楕円 704"/>
        <xdr:cNvSpPr/>
      </xdr:nvSpPr>
      <xdr:spPr>
        <a:xfrm>
          <a:off x="15430500" y="16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105199</xdr:rowOff>
    </xdr:from>
    <xdr:ext cx="534377" cy="259045"/>
    <xdr:sp macro="" textlink="">
      <xdr:nvSpPr>
        <xdr:cNvPr id="706" name="テキスト ボックス 705"/>
        <xdr:cNvSpPr txBox="1"/>
      </xdr:nvSpPr>
      <xdr:spPr>
        <a:xfrm>
          <a:off x="152141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104280</xdr:rowOff>
    </xdr:from>
    <xdr:to>
      <xdr:col>76</xdr:col>
      <xdr:colOff>165100</xdr:colOff>
      <xdr:row>95</xdr:row>
      <xdr:rowOff>34430</xdr:rowOff>
    </xdr:to>
    <xdr:sp macro="" textlink="">
      <xdr:nvSpPr>
        <xdr:cNvPr id="707" name="楕円 706"/>
        <xdr:cNvSpPr/>
      </xdr:nvSpPr>
      <xdr:spPr>
        <a:xfrm>
          <a:off x="14541500" y="162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50957</xdr:rowOff>
    </xdr:from>
    <xdr:ext cx="534377" cy="259045"/>
    <xdr:sp macro="" textlink="">
      <xdr:nvSpPr>
        <xdr:cNvPr id="708" name="テキスト ボックス 707"/>
        <xdr:cNvSpPr txBox="1"/>
      </xdr:nvSpPr>
      <xdr:spPr>
        <a:xfrm>
          <a:off x="14325111" y="159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143841</xdr:rowOff>
    </xdr:from>
    <xdr:to>
      <xdr:col>72</xdr:col>
      <xdr:colOff>38100</xdr:colOff>
      <xdr:row>96</xdr:row>
      <xdr:rowOff>73991</xdr:rowOff>
    </xdr:to>
    <xdr:sp macro="" textlink="">
      <xdr:nvSpPr>
        <xdr:cNvPr id="709" name="楕円 708"/>
        <xdr:cNvSpPr/>
      </xdr:nvSpPr>
      <xdr:spPr>
        <a:xfrm>
          <a:off x="13652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90518</xdr:rowOff>
    </xdr:from>
    <xdr:ext cx="534377" cy="259045"/>
    <xdr:sp macro="" textlink="">
      <xdr:nvSpPr>
        <xdr:cNvPr id="710" name="テキスト ボックス 709"/>
        <xdr:cNvSpPr txBox="1"/>
      </xdr:nvSpPr>
      <xdr:spPr>
        <a:xfrm>
          <a:off x="13436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169698</xdr:rowOff>
    </xdr:from>
    <xdr:to>
      <xdr:col>67</xdr:col>
      <xdr:colOff>101600</xdr:colOff>
      <xdr:row>91</xdr:row>
      <xdr:rowOff>99848</xdr:rowOff>
    </xdr:to>
    <xdr:sp macro="" textlink="">
      <xdr:nvSpPr>
        <xdr:cNvPr id="711" name="楕円 710"/>
        <xdr:cNvSpPr/>
      </xdr:nvSpPr>
      <xdr:spPr>
        <a:xfrm>
          <a:off x="12763500" y="156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116375</xdr:rowOff>
    </xdr:from>
    <xdr:ext cx="599010" cy="259045"/>
    <xdr:sp macro="" textlink="">
      <xdr:nvSpPr>
        <xdr:cNvPr id="712" name="テキスト ボックス 711"/>
        <xdr:cNvSpPr txBox="1"/>
      </xdr:nvSpPr>
      <xdr:spPr>
        <a:xfrm>
          <a:off x="12514795" y="153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6" name="直線コネクタ 735"/>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9"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0" name="直線コネクタ 739"/>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2"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3" name="フローチャート: 判断 742"/>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5" name="フローチャート: 判断 744"/>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6" name="テキスト ボックス 745"/>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8" name="フローチャート: 判断 747"/>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9" name="テキスト ボックス 748"/>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148844</xdr:rowOff>
    </xdr:from>
    <xdr:to>
      <xdr:col>102</xdr:col>
      <xdr:colOff>114300</xdr:colOff>
      <xdr:row>39</xdr:row>
      <xdr:rowOff>44450</xdr:rowOff>
    </xdr:to>
    <xdr:cxnSp macro="">
      <xdr:nvCxnSpPr>
        <xdr:cNvPr id="750" name="直線コネクタ 749"/>
        <xdr:cNvCxnSpPr/>
      </xdr:nvCxnSpPr>
      <xdr:spPr>
        <a:xfrm>
          <a:off x="18656300" y="5635244"/>
          <a:ext cx="889000" cy="10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1" name="フローチャート: 判断 750"/>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2" name="テキスト ボックス 751"/>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3" name="フローチャート: 判断 752"/>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4" name="テキスト ボックス 753"/>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98044</xdr:rowOff>
    </xdr:from>
    <xdr:to>
      <xdr:col>98</xdr:col>
      <xdr:colOff>38100</xdr:colOff>
      <xdr:row>33</xdr:row>
      <xdr:rowOff>28194</xdr:rowOff>
    </xdr:to>
    <xdr:sp macro="" textlink="">
      <xdr:nvSpPr>
        <xdr:cNvPr id="768" name="楕円 767"/>
        <xdr:cNvSpPr/>
      </xdr:nvSpPr>
      <xdr:spPr>
        <a:xfrm>
          <a:off x="18605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44721</xdr:rowOff>
    </xdr:from>
    <xdr:ext cx="469744" cy="259045"/>
    <xdr:sp macro="" textlink="">
      <xdr:nvSpPr>
        <xdr:cNvPr id="769" name="テキスト ボックス 768"/>
        <xdr:cNvSpPr txBox="1"/>
      </xdr:nvSpPr>
      <xdr:spPr>
        <a:xfrm>
          <a:off x="18421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3" name="直線コネクタ 792"/>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6"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7" name="直線コネクタ 796"/>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158331</xdr:rowOff>
    </xdr:from>
    <xdr:to>
      <xdr:col>116</xdr:col>
      <xdr:colOff>63500</xdr:colOff>
      <xdr:row>58</xdr:row>
      <xdr:rowOff>66510</xdr:rowOff>
    </xdr:to>
    <xdr:cxnSp macro="">
      <xdr:nvCxnSpPr>
        <xdr:cNvPr id="798" name="直線コネクタ 797"/>
        <xdr:cNvCxnSpPr/>
      </xdr:nvCxnSpPr>
      <xdr:spPr>
        <a:xfrm flipV="1">
          <a:off x="21323300" y="993098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9"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0" name="フローチャート: 判断 799"/>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66510</xdr:rowOff>
    </xdr:from>
    <xdr:to>
      <xdr:col>111</xdr:col>
      <xdr:colOff>177800</xdr:colOff>
      <xdr:row>58</xdr:row>
      <xdr:rowOff>90894</xdr:rowOff>
    </xdr:to>
    <xdr:cxnSp macro="">
      <xdr:nvCxnSpPr>
        <xdr:cNvPr id="801" name="直線コネクタ 800"/>
        <xdr:cNvCxnSpPr/>
      </xdr:nvCxnSpPr>
      <xdr:spPr>
        <a:xfrm flipV="1">
          <a:off x="20434300" y="100106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2" name="フローチャート: 判断 801"/>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3" name="テキスト ボックス 802"/>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122212</xdr:rowOff>
    </xdr:from>
    <xdr:to>
      <xdr:col>107</xdr:col>
      <xdr:colOff>50800</xdr:colOff>
      <xdr:row>58</xdr:row>
      <xdr:rowOff>90894</xdr:rowOff>
    </xdr:to>
    <xdr:cxnSp macro="">
      <xdr:nvCxnSpPr>
        <xdr:cNvPr id="804" name="直線コネクタ 803"/>
        <xdr:cNvCxnSpPr/>
      </xdr:nvCxnSpPr>
      <xdr:spPr>
        <a:xfrm>
          <a:off x="19545300" y="9894862"/>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5" name="フローチャート: 判断 804"/>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6" name="テキスト ボックス 805"/>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105448</xdr:rowOff>
    </xdr:from>
    <xdr:to>
      <xdr:col>102</xdr:col>
      <xdr:colOff>114300</xdr:colOff>
      <xdr:row>57</xdr:row>
      <xdr:rowOff>122212</xdr:rowOff>
    </xdr:to>
    <xdr:cxnSp macro="">
      <xdr:nvCxnSpPr>
        <xdr:cNvPr id="807" name="直線コネクタ 806"/>
        <xdr:cNvCxnSpPr/>
      </xdr:nvCxnSpPr>
      <xdr:spPr>
        <a:xfrm>
          <a:off x="18656300" y="987809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8" name="フローチャート: 判断 807"/>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9" name="テキスト ボックス 808"/>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0" name="フローチャート: 判断 809"/>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1" name="テキスト ボックス 810"/>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107531</xdr:rowOff>
    </xdr:from>
    <xdr:to>
      <xdr:col>116</xdr:col>
      <xdr:colOff>114300</xdr:colOff>
      <xdr:row>58</xdr:row>
      <xdr:rowOff>37681</xdr:rowOff>
    </xdr:to>
    <xdr:sp macro="" textlink="">
      <xdr:nvSpPr>
        <xdr:cNvPr id="817" name="楕円 816"/>
        <xdr:cNvSpPr/>
      </xdr:nvSpPr>
      <xdr:spPr>
        <a:xfrm>
          <a:off x="221107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130408</xdr:rowOff>
    </xdr:from>
    <xdr:ext cx="469744" cy="259045"/>
    <xdr:sp macro="" textlink="">
      <xdr:nvSpPr>
        <xdr:cNvPr id="818" name="貸付金該当値テキスト"/>
        <xdr:cNvSpPr txBox="1"/>
      </xdr:nvSpPr>
      <xdr:spPr>
        <a:xfrm>
          <a:off x="22212300" y="97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15710</xdr:rowOff>
    </xdr:from>
    <xdr:to>
      <xdr:col>112</xdr:col>
      <xdr:colOff>38100</xdr:colOff>
      <xdr:row>58</xdr:row>
      <xdr:rowOff>117310</xdr:rowOff>
    </xdr:to>
    <xdr:sp macro="" textlink="">
      <xdr:nvSpPr>
        <xdr:cNvPr id="819" name="楕円 818"/>
        <xdr:cNvSpPr/>
      </xdr:nvSpPr>
      <xdr:spPr>
        <a:xfrm>
          <a:off x="21272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133837</xdr:rowOff>
    </xdr:from>
    <xdr:ext cx="469744" cy="259045"/>
    <xdr:sp macro="" textlink="">
      <xdr:nvSpPr>
        <xdr:cNvPr id="820" name="テキスト ボックス 819"/>
        <xdr:cNvSpPr txBox="1"/>
      </xdr:nvSpPr>
      <xdr:spPr>
        <a:xfrm>
          <a:off x="21088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40094</xdr:rowOff>
    </xdr:from>
    <xdr:to>
      <xdr:col>107</xdr:col>
      <xdr:colOff>101600</xdr:colOff>
      <xdr:row>58</xdr:row>
      <xdr:rowOff>141694</xdr:rowOff>
    </xdr:to>
    <xdr:sp macro="" textlink="">
      <xdr:nvSpPr>
        <xdr:cNvPr id="821" name="楕円 820"/>
        <xdr:cNvSpPr/>
      </xdr:nvSpPr>
      <xdr:spPr>
        <a:xfrm>
          <a:off x="20383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158221</xdr:rowOff>
    </xdr:from>
    <xdr:ext cx="469744" cy="259045"/>
    <xdr:sp macro="" textlink="">
      <xdr:nvSpPr>
        <xdr:cNvPr id="822" name="テキスト ボックス 821"/>
        <xdr:cNvSpPr txBox="1"/>
      </xdr:nvSpPr>
      <xdr:spPr>
        <a:xfrm>
          <a:off x="20199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71412</xdr:rowOff>
    </xdr:from>
    <xdr:to>
      <xdr:col>102</xdr:col>
      <xdr:colOff>165100</xdr:colOff>
      <xdr:row>58</xdr:row>
      <xdr:rowOff>1562</xdr:rowOff>
    </xdr:to>
    <xdr:sp macro="" textlink="">
      <xdr:nvSpPr>
        <xdr:cNvPr id="823" name="楕円 822"/>
        <xdr:cNvSpPr/>
      </xdr:nvSpPr>
      <xdr:spPr>
        <a:xfrm>
          <a:off x="19494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18089</xdr:rowOff>
    </xdr:from>
    <xdr:ext cx="469744" cy="259045"/>
    <xdr:sp macro="" textlink="">
      <xdr:nvSpPr>
        <xdr:cNvPr id="824" name="テキスト ボックス 823"/>
        <xdr:cNvSpPr txBox="1"/>
      </xdr:nvSpPr>
      <xdr:spPr>
        <a:xfrm>
          <a:off x="19310428" y="96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54648</xdr:rowOff>
    </xdr:from>
    <xdr:to>
      <xdr:col>98</xdr:col>
      <xdr:colOff>38100</xdr:colOff>
      <xdr:row>57</xdr:row>
      <xdr:rowOff>156248</xdr:rowOff>
    </xdr:to>
    <xdr:sp macro="" textlink="">
      <xdr:nvSpPr>
        <xdr:cNvPr id="825" name="楕円 824"/>
        <xdr:cNvSpPr/>
      </xdr:nvSpPr>
      <xdr:spPr>
        <a:xfrm>
          <a:off x="18605500" y="98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1325</xdr:rowOff>
    </xdr:from>
    <xdr:ext cx="469744" cy="259045"/>
    <xdr:sp macro="" textlink="">
      <xdr:nvSpPr>
        <xdr:cNvPr id="826" name="テキスト ボックス 825"/>
        <xdr:cNvSpPr txBox="1"/>
      </xdr:nvSpPr>
      <xdr:spPr>
        <a:xfrm>
          <a:off x="18421428"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9" name="直線コネクタ 848"/>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0"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1" name="直線コネクタ 850"/>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2"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3" name="直線コネクタ 852"/>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26429</xdr:rowOff>
    </xdr:from>
    <xdr:to>
      <xdr:col>116</xdr:col>
      <xdr:colOff>63500</xdr:colOff>
      <xdr:row>74</xdr:row>
      <xdr:rowOff>24051</xdr:rowOff>
    </xdr:to>
    <xdr:cxnSp macro="">
      <xdr:nvCxnSpPr>
        <xdr:cNvPr id="854" name="直線コネクタ 853"/>
        <xdr:cNvCxnSpPr/>
      </xdr:nvCxnSpPr>
      <xdr:spPr>
        <a:xfrm>
          <a:off x="21323300" y="12542279"/>
          <a:ext cx="8382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5"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6" name="フローチャート: 判断 855"/>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171430</xdr:rowOff>
    </xdr:from>
    <xdr:to>
      <xdr:col>111</xdr:col>
      <xdr:colOff>177800</xdr:colOff>
      <xdr:row>73</xdr:row>
      <xdr:rowOff>26429</xdr:rowOff>
    </xdr:to>
    <xdr:cxnSp macro="">
      <xdr:nvCxnSpPr>
        <xdr:cNvPr id="857" name="直線コネクタ 856"/>
        <xdr:cNvCxnSpPr/>
      </xdr:nvCxnSpPr>
      <xdr:spPr>
        <a:xfrm>
          <a:off x="20434300" y="12515830"/>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8" name="フローチャート: 判断 857"/>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59" name="テキスト ボックス 858"/>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171430</xdr:rowOff>
    </xdr:from>
    <xdr:to>
      <xdr:col>107</xdr:col>
      <xdr:colOff>50800</xdr:colOff>
      <xdr:row>73</xdr:row>
      <xdr:rowOff>39276</xdr:rowOff>
    </xdr:to>
    <xdr:cxnSp macro="">
      <xdr:nvCxnSpPr>
        <xdr:cNvPr id="860" name="直線コネクタ 859"/>
        <xdr:cNvCxnSpPr/>
      </xdr:nvCxnSpPr>
      <xdr:spPr>
        <a:xfrm flipV="1">
          <a:off x="19545300" y="12515830"/>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1" name="フローチャート: 判断 860"/>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2" name="テキスト ボックス 861"/>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39276</xdr:rowOff>
    </xdr:from>
    <xdr:to>
      <xdr:col>102</xdr:col>
      <xdr:colOff>114300</xdr:colOff>
      <xdr:row>73</xdr:row>
      <xdr:rowOff>116725</xdr:rowOff>
    </xdr:to>
    <xdr:cxnSp macro="">
      <xdr:nvCxnSpPr>
        <xdr:cNvPr id="863" name="直線コネクタ 862"/>
        <xdr:cNvCxnSpPr/>
      </xdr:nvCxnSpPr>
      <xdr:spPr>
        <a:xfrm flipV="1">
          <a:off x="18656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4" name="フローチャート: 判断 863"/>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5" name="テキスト ボックス 864"/>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6" name="フローチャート: 判断 865"/>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7" name="テキスト ボックス 866"/>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144701</xdr:rowOff>
    </xdr:from>
    <xdr:to>
      <xdr:col>116</xdr:col>
      <xdr:colOff>114300</xdr:colOff>
      <xdr:row>74</xdr:row>
      <xdr:rowOff>74851</xdr:rowOff>
    </xdr:to>
    <xdr:sp macro="" textlink="">
      <xdr:nvSpPr>
        <xdr:cNvPr id="873" name="楕円 872"/>
        <xdr:cNvSpPr/>
      </xdr:nvSpPr>
      <xdr:spPr>
        <a:xfrm>
          <a:off x="22110700" y="126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167578</xdr:rowOff>
    </xdr:from>
    <xdr:ext cx="534377" cy="259045"/>
    <xdr:sp macro="" textlink="">
      <xdr:nvSpPr>
        <xdr:cNvPr id="874" name="繰出金該当値テキスト"/>
        <xdr:cNvSpPr txBox="1"/>
      </xdr:nvSpPr>
      <xdr:spPr>
        <a:xfrm>
          <a:off x="22212300" y="125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147079</xdr:rowOff>
    </xdr:from>
    <xdr:to>
      <xdr:col>112</xdr:col>
      <xdr:colOff>38100</xdr:colOff>
      <xdr:row>73</xdr:row>
      <xdr:rowOff>77229</xdr:rowOff>
    </xdr:to>
    <xdr:sp macro="" textlink="">
      <xdr:nvSpPr>
        <xdr:cNvPr id="875" name="楕円 874"/>
        <xdr:cNvSpPr/>
      </xdr:nvSpPr>
      <xdr:spPr>
        <a:xfrm>
          <a:off x="21272500" y="124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93756</xdr:rowOff>
    </xdr:from>
    <xdr:ext cx="534377" cy="259045"/>
    <xdr:sp macro="" textlink="">
      <xdr:nvSpPr>
        <xdr:cNvPr id="876" name="テキスト ボックス 875"/>
        <xdr:cNvSpPr txBox="1"/>
      </xdr:nvSpPr>
      <xdr:spPr>
        <a:xfrm>
          <a:off x="21056111" y="122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120630</xdr:rowOff>
    </xdr:from>
    <xdr:to>
      <xdr:col>107</xdr:col>
      <xdr:colOff>101600</xdr:colOff>
      <xdr:row>73</xdr:row>
      <xdr:rowOff>50780</xdr:rowOff>
    </xdr:to>
    <xdr:sp macro="" textlink="">
      <xdr:nvSpPr>
        <xdr:cNvPr id="877" name="楕円 876"/>
        <xdr:cNvSpPr/>
      </xdr:nvSpPr>
      <xdr:spPr>
        <a:xfrm>
          <a:off x="203835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67307</xdr:rowOff>
    </xdr:from>
    <xdr:ext cx="534377" cy="259045"/>
    <xdr:sp macro="" textlink="">
      <xdr:nvSpPr>
        <xdr:cNvPr id="878" name="テキスト ボックス 877"/>
        <xdr:cNvSpPr txBox="1"/>
      </xdr:nvSpPr>
      <xdr:spPr>
        <a:xfrm>
          <a:off x="20167111" y="122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159926</xdr:rowOff>
    </xdr:from>
    <xdr:to>
      <xdr:col>102</xdr:col>
      <xdr:colOff>165100</xdr:colOff>
      <xdr:row>73</xdr:row>
      <xdr:rowOff>90076</xdr:rowOff>
    </xdr:to>
    <xdr:sp macro="" textlink="">
      <xdr:nvSpPr>
        <xdr:cNvPr id="879" name="楕円 878"/>
        <xdr:cNvSpPr/>
      </xdr:nvSpPr>
      <xdr:spPr>
        <a:xfrm>
          <a:off x="19494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106603</xdr:rowOff>
    </xdr:from>
    <xdr:ext cx="534377" cy="259045"/>
    <xdr:sp macro="" textlink="">
      <xdr:nvSpPr>
        <xdr:cNvPr id="880" name="テキスト ボックス 879"/>
        <xdr:cNvSpPr txBox="1"/>
      </xdr:nvSpPr>
      <xdr:spPr>
        <a:xfrm>
          <a:off x="19278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65925</xdr:rowOff>
    </xdr:from>
    <xdr:to>
      <xdr:col>98</xdr:col>
      <xdr:colOff>38100</xdr:colOff>
      <xdr:row>73</xdr:row>
      <xdr:rowOff>167525</xdr:rowOff>
    </xdr:to>
    <xdr:sp macro="" textlink="">
      <xdr:nvSpPr>
        <xdr:cNvPr id="881" name="楕円 880"/>
        <xdr:cNvSpPr/>
      </xdr:nvSpPr>
      <xdr:spPr>
        <a:xfrm>
          <a:off x="18605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12602</xdr:rowOff>
    </xdr:from>
    <xdr:ext cx="534377" cy="259045"/>
    <xdr:sp macro="" textlink="">
      <xdr:nvSpPr>
        <xdr:cNvPr id="882" name="テキスト ボックス 881"/>
        <xdr:cNvSpPr txBox="1"/>
      </xdr:nvSpPr>
      <xdr:spPr>
        <a:xfrm>
          <a:off x="18389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義務的経費については、前年度決算と比較すると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％増加している。主な増要因に、幼児教育・保育の無償化に伴う扶助費の増額及び起債の繰上償還を行ったことによる公債費の大幅な増額が挙げられる。扶助費については、生活保護上昇傾向にあるため、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生活保護受給者の自立支援や各種予防事業により、医療及び介護給付費の抑制を図り改善に努める。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また、公債費については、令和２年度は定例歳出の償還のみとなるため、例年通りの金額となる見込みである。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投資的経費が増額となっている理由については、　東日本大震災復興関連事業の工事の本格化及び、小中学校へのエアコン設置の工事進捗等によるものである。類似団体平均と比較をしてもコストが高い状況にあるため、公共施設等総合管理計画の見直しなどを行うことで、施設のあり方等の検討を進めていき、歳出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前年度決算と比較すると大きく減となっている。その理由としては、ふるさと・多賀城応援寄附額が大幅に減額となったことに伴い、ふるさと多賀城応援基金及び震災復興関連の寄附を積み立てる東日本大震災復興基金への積立額が減額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も、ふるさと・多賀城応援寄附額の減額に伴って、返礼品費が大幅に減額となったことが主な要因である。ふるさと・多賀城寄附額が増額となる取組を行い、適正なコスト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164389</xdr:rowOff>
    </xdr:from>
    <xdr:to>
      <xdr:col>24</xdr:col>
      <xdr:colOff>63500</xdr:colOff>
      <xdr:row>34</xdr:row>
      <xdr:rowOff>167589</xdr:rowOff>
    </xdr:to>
    <xdr:cxnSp macro="">
      <xdr:nvCxnSpPr>
        <xdr:cNvPr id="59" name="直線コネクタ 58"/>
        <xdr:cNvCxnSpPr/>
      </xdr:nvCxnSpPr>
      <xdr:spPr>
        <a:xfrm>
          <a:off x="3797300" y="599368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164389</xdr:rowOff>
    </xdr:from>
    <xdr:to>
      <xdr:col>19</xdr:col>
      <xdr:colOff>177800</xdr:colOff>
      <xdr:row>35</xdr:row>
      <xdr:rowOff>15799</xdr:rowOff>
    </xdr:to>
    <xdr:cxnSp macro="">
      <xdr:nvCxnSpPr>
        <xdr:cNvPr id="62" name="直線コネクタ 61"/>
        <xdr:cNvCxnSpPr/>
      </xdr:nvCxnSpPr>
      <xdr:spPr>
        <a:xfrm flipV="1">
          <a:off x="2908300" y="5993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15799</xdr:rowOff>
    </xdr:from>
    <xdr:to>
      <xdr:col>15</xdr:col>
      <xdr:colOff>50800</xdr:colOff>
      <xdr:row>35</xdr:row>
      <xdr:rowOff>40487</xdr:rowOff>
    </xdr:to>
    <xdr:cxnSp macro="">
      <xdr:nvCxnSpPr>
        <xdr:cNvPr id="65" name="直線コネクタ 64"/>
        <xdr:cNvCxnSpPr/>
      </xdr:nvCxnSpPr>
      <xdr:spPr>
        <a:xfrm flipV="1">
          <a:off x="2019300" y="601654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124613</xdr:rowOff>
    </xdr:from>
    <xdr:to>
      <xdr:col>10</xdr:col>
      <xdr:colOff>114300</xdr:colOff>
      <xdr:row>35</xdr:row>
      <xdr:rowOff>40487</xdr:rowOff>
    </xdr:to>
    <xdr:cxnSp macro="">
      <xdr:nvCxnSpPr>
        <xdr:cNvPr id="68" name="直線コネクタ 67"/>
        <xdr:cNvCxnSpPr/>
      </xdr:nvCxnSpPr>
      <xdr:spPr>
        <a:xfrm>
          <a:off x="1130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116789</xdr:rowOff>
    </xdr:from>
    <xdr:to>
      <xdr:col>24</xdr:col>
      <xdr:colOff>114300</xdr:colOff>
      <xdr:row>35</xdr:row>
      <xdr:rowOff>46939</xdr:rowOff>
    </xdr:to>
    <xdr:sp macro="" textlink="">
      <xdr:nvSpPr>
        <xdr:cNvPr id="78" name="楕円 77"/>
        <xdr:cNvSpPr/>
      </xdr:nvSpPr>
      <xdr:spPr>
        <a:xfrm>
          <a:off x="45847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139666</xdr:rowOff>
    </xdr:from>
    <xdr:ext cx="469744" cy="259045"/>
    <xdr:sp macro="" textlink="">
      <xdr:nvSpPr>
        <xdr:cNvPr id="79" name="議会費該当値テキスト"/>
        <xdr:cNvSpPr txBox="1"/>
      </xdr:nvSpPr>
      <xdr:spPr>
        <a:xfrm>
          <a:off x="4686300" y="57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113589</xdr:rowOff>
    </xdr:from>
    <xdr:to>
      <xdr:col>20</xdr:col>
      <xdr:colOff>38100</xdr:colOff>
      <xdr:row>35</xdr:row>
      <xdr:rowOff>43739</xdr:rowOff>
    </xdr:to>
    <xdr:sp macro="" textlink="">
      <xdr:nvSpPr>
        <xdr:cNvPr id="80" name="楕円 79"/>
        <xdr:cNvSpPr/>
      </xdr:nvSpPr>
      <xdr:spPr>
        <a:xfrm>
          <a:off x="3746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60266</xdr:rowOff>
    </xdr:from>
    <xdr:ext cx="469744" cy="259045"/>
    <xdr:sp macro="" textlink="">
      <xdr:nvSpPr>
        <xdr:cNvPr id="81" name="テキスト ボックス 80"/>
        <xdr:cNvSpPr txBox="1"/>
      </xdr:nvSpPr>
      <xdr:spPr>
        <a:xfrm>
          <a:off x="3562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136449</xdr:rowOff>
    </xdr:from>
    <xdr:to>
      <xdr:col>15</xdr:col>
      <xdr:colOff>101600</xdr:colOff>
      <xdr:row>35</xdr:row>
      <xdr:rowOff>66599</xdr:rowOff>
    </xdr:to>
    <xdr:sp macro="" textlink="">
      <xdr:nvSpPr>
        <xdr:cNvPr id="82" name="楕円 81"/>
        <xdr:cNvSpPr/>
      </xdr:nvSpPr>
      <xdr:spPr>
        <a:xfrm>
          <a:off x="2857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83126</xdr:rowOff>
    </xdr:from>
    <xdr:ext cx="469744" cy="259045"/>
    <xdr:sp macro="" textlink="">
      <xdr:nvSpPr>
        <xdr:cNvPr id="83" name="テキスト ボックス 82"/>
        <xdr:cNvSpPr txBox="1"/>
      </xdr:nvSpPr>
      <xdr:spPr>
        <a:xfrm>
          <a:off x="2673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161137</xdr:rowOff>
    </xdr:from>
    <xdr:to>
      <xdr:col>10</xdr:col>
      <xdr:colOff>165100</xdr:colOff>
      <xdr:row>35</xdr:row>
      <xdr:rowOff>91287</xdr:rowOff>
    </xdr:to>
    <xdr:sp macro="" textlink="">
      <xdr:nvSpPr>
        <xdr:cNvPr id="84" name="楕円 83"/>
        <xdr:cNvSpPr/>
      </xdr:nvSpPr>
      <xdr:spPr>
        <a:xfrm>
          <a:off x="1968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82414</xdr:rowOff>
    </xdr:from>
    <xdr:ext cx="469744" cy="259045"/>
    <xdr:sp macro="" textlink="">
      <xdr:nvSpPr>
        <xdr:cNvPr id="85" name="テキスト ボックス 84"/>
        <xdr:cNvSpPr txBox="1"/>
      </xdr:nvSpPr>
      <xdr:spPr>
        <a:xfrm>
          <a:off x="1784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73813</xdr:rowOff>
    </xdr:from>
    <xdr:to>
      <xdr:col>6</xdr:col>
      <xdr:colOff>38100</xdr:colOff>
      <xdr:row>35</xdr:row>
      <xdr:rowOff>3963</xdr:rowOff>
    </xdr:to>
    <xdr:sp macro="" textlink="">
      <xdr:nvSpPr>
        <xdr:cNvPr id="86" name="楕円 85"/>
        <xdr:cNvSpPr/>
      </xdr:nvSpPr>
      <xdr:spPr>
        <a:xfrm>
          <a:off x="1079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166540</xdr:rowOff>
    </xdr:from>
    <xdr:ext cx="469744" cy="259045"/>
    <xdr:sp macro="" textlink="">
      <xdr:nvSpPr>
        <xdr:cNvPr id="87" name="テキスト ボックス 86"/>
        <xdr:cNvSpPr txBox="1"/>
      </xdr:nvSpPr>
      <xdr:spPr>
        <a:xfrm>
          <a:off x="895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136827</xdr:rowOff>
    </xdr:from>
    <xdr:to>
      <xdr:col>24</xdr:col>
      <xdr:colOff>62865</xdr:colOff>
      <xdr:row>59</xdr:row>
      <xdr:rowOff>101056</xdr:rowOff>
    </xdr:to>
    <xdr:cxnSp macro="">
      <xdr:nvCxnSpPr>
        <xdr:cNvPr id="114" name="直線コネクタ 113"/>
        <xdr:cNvCxnSpPr/>
      </xdr:nvCxnSpPr>
      <xdr:spPr>
        <a:xfrm flipV="1">
          <a:off x="4633595" y="9395127"/>
          <a:ext cx="1270" cy="821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104883</xdr:rowOff>
    </xdr:from>
    <xdr:ext cx="534377" cy="259045"/>
    <xdr:sp macro="" textlink="">
      <xdr:nvSpPr>
        <xdr:cNvPr id="115" name="総務費最小値テキスト"/>
        <xdr:cNvSpPr txBox="1"/>
      </xdr:nvSpPr>
      <xdr:spPr>
        <a:xfrm>
          <a:off x="4686300" y="102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101056</xdr:rowOff>
    </xdr:from>
    <xdr:to>
      <xdr:col>24</xdr:col>
      <xdr:colOff>152400</xdr:colOff>
      <xdr:row>59</xdr:row>
      <xdr:rowOff>101056</xdr:rowOff>
    </xdr:to>
    <xdr:cxnSp macro="">
      <xdr:nvCxnSpPr>
        <xdr:cNvPr id="116" name="直線コネクタ 115"/>
        <xdr:cNvCxnSpPr/>
      </xdr:nvCxnSpPr>
      <xdr:spPr>
        <a:xfrm>
          <a:off x="4546600" y="1021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83504</xdr:rowOff>
    </xdr:from>
    <xdr:ext cx="599010" cy="259045"/>
    <xdr:sp macro="" textlink="">
      <xdr:nvSpPr>
        <xdr:cNvPr id="117" name="総務費最大値テキスト"/>
        <xdr:cNvSpPr txBox="1"/>
      </xdr:nvSpPr>
      <xdr:spPr>
        <a:xfrm>
          <a:off x="4686300" y="91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136827</xdr:rowOff>
    </xdr:from>
    <xdr:to>
      <xdr:col>24</xdr:col>
      <xdr:colOff>152400</xdr:colOff>
      <xdr:row>54</xdr:row>
      <xdr:rowOff>136827</xdr:rowOff>
    </xdr:to>
    <xdr:cxnSp macro="">
      <xdr:nvCxnSpPr>
        <xdr:cNvPr id="118" name="直線コネクタ 117"/>
        <xdr:cNvCxnSpPr/>
      </xdr:nvCxnSpPr>
      <xdr:spPr>
        <a:xfrm>
          <a:off x="4546600" y="93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136521</xdr:rowOff>
    </xdr:from>
    <xdr:to>
      <xdr:col>24</xdr:col>
      <xdr:colOff>63500</xdr:colOff>
      <xdr:row>57</xdr:row>
      <xdr:rowOff>11793</xdr:rowOff>
    </xdr:to>
    <xdr:cxnSp macro="">
      <xdr:nvCxnSpPr>
        <xdr:cNvPr id="119" name="直線コネクタ 118"/>
        <xdr:cNvCxnSpPr/>
      </xdr:nvCxnSpPr>
      <xdr:spPr>
        <a:xfrm>
          <a:off x="3797300" y="9394821"/>
          <a:ext cx="838200" cy="3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142667</xdr:rowOff>
    </xdr:from>
    <xdr:ext cx="534377" cy="259045"/>
    <xdr:sp macro="" textlink="">
      <xdr:nvSpPr>
        <xdr:cNvPr id="120" name="総務費平均値テキスト"/>
        <xdr:cNvSpPr txBox="1"/>
      </xdr:nvSpPr>
      <xdr:spPr>
        <a:xfrm>
          <a:off x="4686300" y="991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164240</xdr:rowOff>
    </xdr:from>
    <xdr:to>
      <xdr:col>24</xdr:col>
      <xdr:colOff>114300</xdr:colOff>
      <xdr:row>58</xdr:row>
      <xdr:rowOff>94390</xdr:rowOff>
    </xdr:to>
    <xdr:sp macro="" textlink="">
      <xdr:nvSpPr>
        <xdr:cNvPr id="121" name="フローチャート: 判断 120"/>
        <xdr:cNvSpPr/>
      </xdr:nvSpPr>
      <xdr:spPr>
        <a:xfrm>
          <a:off x="4584700" y="993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136521</xdr:rowOff>
    </xdr:from>
    <xdr:to>
      <xdr:col>19</xdr:col>
      <xdr:colOff>177800</xdr:colOff>
      <xdr:row>55</xdr:row>
      <xdr:rowOff>31627</xdr:rowOff>
    </xdr:to>
    <xdr:cxnSp macro="">
      <xdr:nvCxnSpPr>
        <xdr:cNvPr id="122" name="直線コネクタ 121"/>
        <xdr:cNvCxnSpPr/>
      </xdr:nvCxnSpPr>
      <xdr:spPr>
        <a:xfrm flipV="1">
          <a:off x="2908300" y="9394821"/>
          <a:ext cx="8890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37367</xdr:rowOff>
    </xdr:from>
    <xdr:to>
      <xdr:col>20</xdr:col>
      <xdr:colOff>38100</xdr:colOff>
      <xdr:row>58</xdr:row>
      <xdr:rowOff>138967</xdr:rowOff>
    </xdr:to>
    <xdr:sp macro="" textlink="">
      <xdr:nvSpPr>
        <xdr:cNvPr id="123" name="フローチャート: 判断 122"/>
        <xdr:cNvSpPr/>
      </xdr:nvSpPr>
      <xdr:spPr>
        <a:xfrm>
          <a:off x="3746500" y="99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130094</xdr:rowOff>
    </xdr:from>
    <xdr:ext cx="534377" cy="259045"/>
    <xdr:sp macro="" textlink="">
      <xdr:nvSpPr>
        <xdr:cNvPr id="124" name="テキスト ボックス 123"/>
        <xdr:cNvSpPr txBox="1"/>
      </xdr:nvSpPr>
      <xdr:spPr>
        <a:xfrm>
          <a:off x="3530111" y="1007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12391</xdr:rowOff>
    </xdr:from>
    <xdr:to>
      <xdr:col>15</xdr:col>
      <xdr:colOff>50800</xdr:colOff>
      <xdr:row>55</xdr:row>
      <xdr:rowOff>31627</xdr:rowOff>
    </xdr:to>
    <xdr:cxnSp macro="">
      <xdr:nvCxnSpPr>
        <xdr:cNvPr id="125" name="直線コネクタ 124"/>
        <xdr:cNvCxnSpPr/>
      </xdr:nvCxnSpPr>
      <xdr:spPr>
        <a:xfrm>
          <a:off x="2019300" y="9442141"/>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16259</xdr:rowOff>
    </xdr:from>
    <xdr:to>
      <xdr:col>15</xdr:col>
      <xdr:colOff>101600</xdr:colOff>
      <xdr:row>58</xdr:row>
      <xdr:rowOff>117859</xdr:rowOff>
    </xdr:to>
    <xdr:sp macro="" textlink="">
      <xdr:nvSpPr>
        <xdr:cNvPr id="126" name="フローチャート: 判断 125"/>
        <xdr:cNvSpPr/>
      </xdr:nvSpPr>
      <xdr:spPr>
        <a:xfrm>
          <a:off x="2857500" y="996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108986</xdr:rowOff>
    </xdr:from>
    <xdr:ext cx="534377" cy="259045"/>
    <xdr:sp macro="" textlink="">
      <xdr:nvSpPr>
        <xdr:cNvPr id="127" name="テキスト ボックス 126"/>
        <xdr:cNvSpPr txBox="1"/>
      </xdr:nvSpPr>
      <xdr:spPr>
        <a:xfrm>
          <a:off x="2641111" y="100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10084</xdr:rowOff>
    </xdr:from>
    <xdr:to>
      <xdr:col>10</xdr:col>
      <xdr:colOff>114300</xdr:colOff>
      <xdr:row>55</xdr:row>
      <xdr:rowOff>12391</xdr:rowOff>
    </xdr:to>
    <xdr:cxnSp macro="">
      <xdr:nvCxnSpPr>
        <xdr:cNvPr id="128" name="直線コネクタ 127"/>
        <xdr:cNvCxnSpPr/>
      </xdr:nvCxnSpPr>
      <xdr:spPr>
        <a:xfrm>
          <a:off x="1130300" y="8754034"/>
          <a:ext cx="889000" cy="68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27363</xdr:rowOff>
    </xdr:from>
    <xdr:to>
      <xdr:col>10</xdr:col>
      <xdr:colOff>165100</xdr:colOff>
      <xdr:row>58</xdr:row>
      <xdr:rowOff>128963</xdr:rowOff>
    </xdr:to>
    <xdr:sp macro="" textlink="">
      <xdr:nvSpPr>
        <xdr:cNvPr id="129" name="フローチャート: 判断 128"/>
        <xdr:cNvSpPr/>
      </xdr:nvSpPr>
      <xdr:spPr>
        <a:xfrm>
          <a:off x="1968500" y="997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120090</xdr:rowOff>
    </xdr:from>
    <xdr:ext cx="534377" cy="259045"/>
    <xdr:sp macro="" textlink="">
      <xdr:nvSpPr>
        <xdr:cNvPr id="130" name="テキスト ボックス 129"/>
        <xdr:cNvSpPr txBox="1"/>
      </xdr:nvSpPr>
      <xdr:spPr>
        <a:xfrm>
          <a:off x="1752111" y="100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144798</xdr:rowOff>
    </xdr:from>
    <xdr:to>
      <xdr:col>6</xdr:col>
      <xdr:colOff>38100</xdr:colOff>
      <xdr:row>58</xdr:row>
      <xdr:rowOff>74948</xdr:rowOff>
    </xdr:to>
    <xdr:sp macro="" textlink="">
      <xdr:nvSpPr>
        <xdr:cNvPr id="131" name="フローチャート: 判断 130"/>
        <xdr:cNvSpPr/>
      </xdr:nvSpPr>
      <xdr:spPr>
        <a:xfrm>
          <a:off x="1079500" y="99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66075</xdr:rowOff>
    </xdr:from>
    <xdr:ext cx="534377" cy="259045"/>
    <xdr:sp macro="" textlink="">
      <xdr:nvSpPr>
        <xdr:cNvPr id="132" name="テキスト ボックス 131"/>
        <xdr:cNvSpPr txBox="1"/>
      </xdr:nvSpPr>
      <xdr:spPr>
        <a:xfrm>
          <a:off x="863111" y="100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132443</xdr:rowOff>
    </xdr:from>
    <xdr:to>
      <xdr:col>24</xdr:col>
      <xdr:colOff>114300</xdr:colOff>
      <xdr:row>57</xdr:row>
      <xdr:rowOff>62593</xdr:rowOff>
    </xdr:to>
    <xdr:sp macro="" textlink="">
      <xdr:nvSpPr>
        <xdr:cNvPr id="138" name="楕円 137"/>
        <xdr:cNvSpPr/>
      </xdr:nvSpPr>
      <xdr:spPr>
        <a:xfrm>
          <a:off x="4584700" y="9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155320</xdr:rowOff>
    </xdr:from>
    <xdr:ext cx="534377" cy="259045"/>
    <xdr:sp macro="" textlink="">
      <xdr:nvSpPr>
        <xdr:cNvPr id="139" name="総務費該当値テキスト"/>
        <xdr:cNvSpPr txBox="1"/>
      </xdr:nvSpPr>
      <xdr:spPr>
        <a:xfrm>
          <a:off x="4686300" y="95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85721</xdr:rowOff>
    </xdr:from>
    <xdr:to>
      <xdr:col>20</xdr:col>
      <xdr:colOff>38100</xdr:colOff>
      <xdr:row>55</xdr:row>
      <xdr:rowOff>15871</xdr:rowOff>
    </xdr:to>
    <xdr:sp macro="" textlink="">
      <xdr:nvSpPr>
        <xdr:cNvPr id="140" name="楕円 139"/>
        <xdr:cNvSpPr/>
      </xdr:nvSpPr>
      <xdr:spPr>
        <a:xfrm>
          <a:off x="3746500" y="93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32398</xdr:rowOff>
    </xdr:from>
    <xdr:ext cx="599010" cy="259045"/>
    <xdr:sp macro="" textlink="">
      <xdr:nvSpPr>
        <xdr:cNvPr id="141" name="テキスト ボックス 140"/>
        <xdr:cNvSpPr txBox="1"/>
      </xdr:nvSpPr>
      <xdr:spPr>
        <a:xfrm>
          <a:off x="3497795" y="911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152277</xdr:rowOff>
    </xdr:from>
    <xdr:to>
      <xdr:col>15</xdr:col>
      <xdr:colOff>101600</xdr:colOff>
      <xdr:row>55</xdr:row>
      <xdr:rowOff>82427</xdr:rowOff>
    </xdr:to>
    <xdr:sp macro="" textlink="">
      <xdr:nvSpPr>
        <xdr:cNvPr id="142" name="楕円 141"/>
        <xdr:cNvSpPr/>
      </xdr:nvSpPr>
      <xdr:spPr>
        <a:xfrm>
          <a:off x="2857500" y="94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98954</xdr:rowOff>
    </xdr:from>
    <xdr:ext cx="534377" cy="259045"/>
    <xdr:sp macro="" textlink="">
      <xdr:nvSpPr>
        <xdr:cNvPr id="143" name="テキスト ボックス 142"/>
        <xdr:cNvSpPr txBox="1"/>
      </xdr:nvSpPr>
      <xdr:spPr>
        <a:xfrm>
          <a:off x="2641111" y="91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133041</xdr:rowOff>
    </xdr:from>
    <xdr:to>
      <xdr:col>10</xdr:col>
      <xdr:colOff>165100</xdr:colOff>
      <xdr:row>55</xdr:row>
      <xdr:rowOff>63191</xdr:rowOff>
    </xdr:to>
    <xdr:sp macro="" textlink="">
      <xdr:nvSpPr>
        <xdr:cNvPr id="144" name="楕円 143"/>
        <xdr:cNvSpPr/>
      </xdr:nvSpPr>
      <xdr:spPr>
        <a:xfrm>
          <a:off x="1968500" y="93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79718</xdr:rowOff>
    </xdr:from>
    <xdr:ext cx="599010" cy="259045"/>
    <xdr:sp macro="" textlink="">
      <xdr:nvSpPr>
        <xdr:cNvPr id="145" name="テキスト ボックス 144"/>
        <xdr:cNvSpPr txBox="1"/>
      </xdr:nvSpPr>
      <xdr:spPr>
        <a:xfrm>
          <a:off x="1719795" y="91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130734</xdr:rowOff>
    </xdr:from>
    <xdr:to>
      <xdr:col>6</xdr:col>
      <xdr:colOff>38100</xdr:colOff>
      <xdr:row>51</xdr:row>
      <xdr:rowOff>60884</xdr:rowOff>
    </xdr:to>
    <xdr:sp macro="" textlink="">
      <xdr:nvSpPr>
        <xdr:cNvPr id="146" name="楕円 145"/>
        <xdr:cNvSpPr/>
      </xdr:nvSpPr>
      <xdr:spPr>
        <a:xfrm>
          <a:off x="1079500" y="87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77411</xdr:rowOff>
    </xdr:from>
    <xdr:ext cx="599010" cy="259045"/>
    <xdr:sp macro="" textlink="">
      <xdr:nvSpPr>
        <xdr:cNvPr id="147" name="テキスト ボックス 146"/>
        <xdr:cNvSpPr txBox="1"/>
      </xdr:nvSpPr>
      <xdr:spPr>
        <a:xfrm>
          <a:off x="830795" y="84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32148</xdr:rowOff>
    </xdr:from>
    <xdr:to>
      <xdr:col>24</xdr:col>
      <xdr:colOff>63500</xdr:colOff>
      <xdr:row>76</xdr:row>
      <xdr:rowOff>35458</xdr:rowOff>
    </xdr:to>
    <xdr:cxnSp macro="">
      <xdr:nvCxnSpPr>
        <xdr:cNvPr id="179" name="直線コネクタ 178"/>
        <xdr:cNvCxnSpPr/>
      </xdr:nvCxnSpPr>
      <xdr:spPr>
        <a:xfrm flipV="1">
          <a:off x="3797300" y="13062348"/>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35458</xdr:rowOff>
    </xdr:from>
    <xdr:to>
      <xdr:col>19</xdr:col>
      <xdr:colOff>177800</xdr:colOff>
      <xdr:row>76</xdr:row>
      <xdr:rowOff>59941</xdr:rowOff>
    </xdr:to>
    <xdr:cxnSp macro="">
      <xdr:nvCxnSpPr>
        <xdr:cNvPr id="182" name="直線コネクタ 181"/>
        <xdr:cNvCxnSpPr/>
      </xdr:nvCxnSpPr>
      <xdr:spPr>
        <a:xfrm flipV="1">
          <a:off x="2908300" y="13065658"/>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59941</xdr:rowOff>
    </xdr:from>
    <xdr:to>
      <xdr:col>15</xdr:col>
      <xdr:colOff>50800</xdr:colOff>
      <xdr:row>76</xdr:row>
      <xdr:rowOff>67311</xdr:rowOff>
    </xdr:to>
    <xdr:cxnSp macro="">
      <xdr:nvCxnSpPr>
        <xdr:cNvPr id="185" name="直線コネクタ 184"/>
        <xdr:cNvCxnSpPr/>
      </xdr:nvCxnSpPr>
      <xdr:spPr>
        <a:xfrm flipV="1">
          <a:off x="2019300" y="1309014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8615</xdr:rowOff>
    </xdr:from>
    <xdr:to>
      <xdr:col>10</xdr:col>
      <xdr:colOff>114300</xdr:colOff>
      <xdr:row>76</xdr:row>
      <xdr:rowOff>67311</xdr:rowOff>
    </xdr:to>
    <xdr:cxnSp macro="">
      <xdr:nvCxnSpPr>
        <xdr:cNvPr id="188" name="直線コネクタ 187"/>
        <xdr:cNvCxnSpPr/>
      </xdr:nvCxnSpPr>
      <xdr:spPr>
        <a:xfrm>
          <a:off x="1130300" y="13038815"/>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1" name="フローチャート: 判断 190"/>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2" name="テキスト ボックス 191"/>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152798</xdr:rowOff>
    </xdr:from>
    <xdr:to>
      <xdr:col>24</xdr:col>
      <xdr:colOff>114300</xdr:colOff>
      <xdr:row>76</xdr:row>
      <xdr:rowOff>82948</xdr:rowOff>
    </xdr:to>
    <xdr:sp macro="" textlink="">
      <xdr:nvSpPr>
        <xdr:cNvPr id="198" name="楕円 197"/>
        <xdr:cNvSpPr/>
      </xdr:nvSpPr>
      <xdr:spPr>
        <a:xfrm>
          <a:off x="45847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131225</xdr:rowOff>
    </xdr:from>
    <xdr:ext cx="599010" cy="259045"/>
    <xdr:sp macro="" textlink="">
      <xdr:nvSpPr>
        <xdr:cNvPr id="199" name="民生費該当値テキスト"/>
        <xdr:cNvSpPr txBox="1"/>
      </xdr:nvSpPr>
      <xdr:spPr>
        <a:xfrm>
          <a:off x="4686300" y="1298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156108</xdr:rowOff>
    </xdr:from>
    <xdr:to>
      <xdr:col>20</xdr:col>
      <xdr:colOff>38100</xdr:colOff>
      <xdr:row>76</xdr:row>
      <xdr:rowOff>86258</xdr:rowOff>
    </xdr:to>
    <xdr:sp macro="" textlink="">
      <xdr:nvSpPr>
        <xdr:cNvPr id="200" name="楕円 199"/>
        <xdr:cNvSpPr/>
      </xdr:nvSpPr>
      <xdr:spPr>
        <a:xfrm>
          <a:off x="37465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77385</xdr:rowOff>
    </xdr:from>
    <xdr:ext cx="599010" cy="259045"/>
    <xdr:sp macro="" textlink="">
      <xdr:nvSpPr>
        <xdr:cNvPr id="201" name="テキスト ボックス 200"/>
        <xdr:cNvSpPr txBox="1"/>
      </xdr:nvSpPr>
      <xdr:spPr>
        <a:xfrm>
          <a:off x="3497795" y="131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9141</xdr:rowOff>
    </xdr:from>
    <xdr:to>
      <xdr:col>15</xdr:col>
      <xdr:colOff>101600</xdr:colOff>
      <xdr:row>76</xdr:row>
      <xdr:rowOff>110741</xdr:rowOff>
    </xdr:to>
    <xdr:sp macro="" textlink="">
      <xdr:nvSpPr>
        <xdr:cNvPr id="202" name="楕円 201"/>
        <xdr:cNvSpPr/>
      </xdr:nvSpPr>
      <xdr:spPr>
        <a:xfrm>
          <a:off x="2857500" y="13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101868</xdr:rowOff>
    </xdr:from>
    <xdr:ext cx="599010" cy="259045"/>
    <xdr:sp macro="" textlink="">
      <xdr:nvSpPr>
        <xdr:cNvPr id="203" name="テキスト ボックス 202"/>
        <xdr:cNvSpPr txBox="1"/>
      </xdr:nvSpPr>
      <xdr:spPr>
        <a:xfrm>
          <a:off x="2608795" y="131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16511</xdr:rowOff>
    </xdr:from>
    <xdr:to>
      <xdr:col>10</xdr:col>
      <xdr:colOff>165100</xdr:colOff>
      <xdr:row>76</xdr:row>
      <xdr:rowOff>118111</xdr:rowOff>
    </xdr:to>
    <xdr:sp macro="" textlink="">
      <xdr:nvSpPr>
        <xdr:cNvPr id="204" name="楕円 203"/>
        <xdr:cNvSpPr/>
      </xdr:nvSpPr>
      <xdr:spPr>
        <a:xfrm>
          <a:off x="1968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109238</xdr:rowOff>
    </xdr:from>
    <xdr:ext cx="599010" cy="259045"/>
    <xdr:sp macro="" textlink="">
      <xdr:nvSpPr>
        <xdr:cNvPr id="205" name="テキスト ボックス 204"/>
        <xdr:cNvSpPr txBox="1"/>
      </xdr:nvSpPr>
      <xdr:spPr>
        <a:xfrm>
          <a:off x="1719795" y="131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129264</xdr:rowOff>
    </xdr:from>
    <xdr:to>
      <xdr:col>6</xdr:col>
      <xdr:colOff>38100</xdr:colOff>
      <xdr:row>76</xdr:row>
      <xdr:rowOff>59413</xdr:rowOff>
    </xdr:to>
    <xdr:sp macro="" textlink="">
      <xdr:nvSpPr>
        <xdr:cNvPr id="206" name="楕円 205"/>
        <xdr:cNvSpPr/>
      </xdr:nvSpPr>
      <xdr:spPr>
        <a:xfrm>
          <a:off x="1079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75941</xdr:rowOff>
    </xdr:from>
    <xdr:ext cx="599010" cy="259045"/>
    <xdr:sp macro="" textlink="">
      <xdr:nvSpPr>
        <xdr:cNvPr id="207" name="テキスト ボックス 206"/>
        <xdr:cNvSpPr txBox="1"/>
      </xdr:nvSpPr>
      <xdr:spPr>
        <a:xfrm>
          <a:off x="830795" y="12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164748</xdr:rowOff>
    </xdr:from>
    <xdr:to>
      <xdr:col>24</xdr:col>
      <xdr:colOff>63500</xdr:colOff>
      <xdr:row>99</xdr:row>
      <xdr:rowOff>116367</xdr:rowOff>
    </xdr:to>
    <xdr:cxnSp macro="">
      <xdr:nvCxnSpPr>
        <xdr:cNvPr id="239" name="直線コネクタ 238"/>
        <xdr:cNvCxnSpPr/>
      </xdr:nvCxnSpPr>
      <xdr:spPr>
        <a:xfrm flipV="1">
          <a:off x="3797300" y="16966848"/>
          <a:ext cx="838200" cy="1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0"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100757</xdr:rowOff>
    </xdr:from>
    <xdr:to>
      <xdr:col>19</xdr:col>
      <xdr:colOff>177800</xdr:colOff>
      <xdr:row>99</xdr:row>
      <xdr:rowOff>116367</xdr:rowOff>
    </xdr:to>
    <xdr:cxnSp macro="">
      <xdr:nvCxnSpPr>
        <xdr:cNvPr id="242" name="直線コネクタ 241"/>
        <xdr:cNvCxnSpPr/>
      </xdr:nvCxnSpPr>
      <xdr:spPr>
        <a:xfrm>
          <a:off x="2908300" y="17074307"/>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4" name="テキスト ボックス 243"/>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100757</xdr:rowOff>
    </xdr:from>
    <xdr:to>
      <xdr:col>15</xdr:col>
      <xdr:colOff>50800</xdr:colOff>
      <xdr:row>99</xdr:row>
      <xdr:rowOff>106356</xdr:rowOff>
    </xdr:to>
    <xdr:cxnSp macro="">
      <xdr:nvCxnSpPr>
        <xdr:cNvPr id="245" name="直線コネクタ 244"/>
        <xdr:cNvCxnSpPr/>
      </xdr:nvCxnSpPr>
      <xdr:spPr>
        <a:xfrm flipV="1">
          <a:off x="2019300" y="1707430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93833</xdr:rowOff>
    </xdr:from>
    <xdr:to>
      <xdr:col>10</xdr:col>
      <xdr:colOff>114300</xdr:colOff>
      <xdr:row>99</xdr:row>
      <xdr:rowOff>106356</xdr:rowOff>
    </xdr:to>
    <xdr:cxnSp macro="">
      <xdr:nvCxnSpPr>
        <xdr:cNvPr id="248" name="直線コネクタ 247"/>
        <xdr:cNvCxnSpPr/>
      </xdr:nvCxnSpPr>
      <xdr:spPr>
        <a:xfrm>
          <a:off x="1130300" y="1706738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1" name="フローチャート: 判断 250"/>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2" name="テキスト ボックス 251"/>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113948</xdr:rowOff>
    </xdr:from>
    <xdr:to>
      <xdr:col>24</xdr:col>
      <xdr:colOff>114300</xdr:colOff>
      <xdr:row>99</xdr:row>
      <xdr:rowOff>44098</xdr:rowOff>
    </xdr:to>
    <xdr:sp macro="" textlink="">
      <xdr:nvSpPr>
        <xdr:cNvPr id="258" name="楕円 257"/>
        <xdr:cNvSpPr/>
      </xdr:nvSpPr>
      <xdr:spPr>
        <a:xfrm>
          <a:off x="4584700" y="16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92375</xdr:rowOff>
    </xdr:from>
    <xdr:ext cx="534377" cy="259045"/>
    <xdr:sp macro="" textlink="">
      <xdr:nvSpPr>
        <xdr:cNvPr id="259" name="衛生費該当値テキスト"/>
        <xdr:cNvSpPr txBox="1"/>
      </xdr:nvSpPr>
      <xdr:spPr>
        <a:xfrm>
          <a:off x="4686300"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65567</xdr:rowOff>
    </xdr:from>
    <xdr:to>
      <xdr:col>20</xdr:col>
      <xdr:colOff>38100</xdr:colOff>
      <xdr:row>99</xdr:row>
      <xdr:rowOff>167167</xdr:rowOff>
    </xdr:to>
    <xdr:sp macro="" textlink="">
      <xdr:nvSpPr>
        <xdr:cNvPr id="260" name="楕円 259"/>
        <xdr:cNvSpPr/>
      </xdr:nvSpPr>
      <xdr:spPr>
        <a:xfrm>
          <a:off x="3746500" y="170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158294</xdr:rowOff>
    </xdr:from>
    <xdr:ext cx="534377" cy="259045"/>
    <xdr:sp macro="" textlink="">
      <xdr:nvSpPr>
        <xdr:cNvPr id="261" name="テキスト ボックス 260"/>
        <xdr:cNvSpPr txBox="1"/>
      </xdr:nvSpPr>
      <xdr:spPr>
        <a:xfrm>
          <a:off x="3530111" y="171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49957</xdr:rowOff>
    </xdr:from>
    <xdr:to>
      <xdr:col>15</xdr:col>
      <xdr:colOff>101600</xdr:colOff>
      <xdr:row>99</xdr:row>
      <xdr:rowOff>151557</xdr:rowOff>
    </xdr:to>
    <xdr:sp macro="" textlink="">
      <xdr:nvSpPr>
        <xdr:cNvPr id="262" name="楕円 261"/>
        <xdr:cNvSpPr/>
      </xdr:nvSpPr>
      <xdr:spPr>
        <a:xfrm>
          <a:off x="2857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142684</xdr:rowOff>
    </xdr:from>
    <xdr:ext cx="534377" cy="259045"/>
    <xdr:sp macro="" textlink="">
      <xdr:nvSpPr>
        <xdr:cNvPr id="263" name="テキスト ボックス 262"/>
        <xdr:cNvSpPr txBox="1"/>
      </xdr:nvSpPr>
      <xdr:spPr>
        <a:xfrm>
          <a:off x="2641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55556</xdr:rowOff>
    </xdr:from>
    <xdr:to>
      <xdr:col>10</xdr:col>
      <xdr:colOff>165100</xdr:colOff>
      <xdr:row>99</xdr:row>
      <xdr:rowOff>157156</xdr:rowOff>
    </xdr:to>
    <xdr:sp macro="" textlink="">
      <xdr:nvSpPr>
        <xdr:cNvPr id="264" name="楕円 263"/>
        <xdr:cNvSpPr/>
      </xdr:nvSpPr>
      <xdr:spPr>
        <a:xfrm>
          <a:off x="1968500" y="170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148283</xdr:rowOff>
    </xdr:from>
    <xdr:ext cx="534377" cy="259045"/>
    <xdr:sp macro="" textlink="">
      <xdr:nvSpPr>
        <xdr:cNvPr id="265" name="テキスト ボックス 264"/>
        <xdr:cNvSpPr txBox="1"/>
      </xdr:nvSpPr>
      <xdr:spPr>
        <a:xfrm>
          <a:off x="1752111" y="171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43033</xdr:rowOff>
    </xdr:from>
    <xdr:to>
      <xdr:col>6</xdr:col>
      <xdr:colOff>38100</xdr:colOff>
      <xdr:row>99</xdr:row>
      <xdr:rowOff>144633</xdr:rowOff>
    </xdr:to>
    <xdr:sp macro="" textlink="">
      <xdr:nvSpPr>
        <xdr:cNvPr id="266" name="楕円 265"/>
        <xdr:cNvSpPr/>
      </xdr:nvSpPr>
      <xdr:spPr>
        <a:xfrm>
          <a:off x="1079500" y="17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135760</xdr:rowOff>
    </xdr:from>
    <xdr:ext cx="534377" cy="259045"/>
    <xdr:sp macro="" textlink="">
      <xdr:nvSpPr>
        <xdr:cNvPr id="267" name="テキスト ボックス 266"/>
        <xdr:cNvSpPr txBox="1"/>
      </xdr:nvSpPr>
      <xdr:spPr>
        <a:xfrm>
          <a:off x="863111" y="171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37</xdr:row>
      <xdr:rowOff>3683</xdr:rowOff>
    </xdr:to>
    <xdr:cxnSp macro="">
      <xdr:nvCxnSpPr>
        <xdr:cNvPr id="296" name="直線コネクタ 295"/>
        <xdr:cNvCxnSpPr/>
      </xdr:nvCxnSpPr>
      <xdr:spPr>
        <a:xfrm>
          <a:off x="9639300" y="631190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7"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100076</xdr:rowOff>
    </xdr:from>
    <xdr:to>
      <xdr:col>50</xdr:col>
      <xdr:colOff>114300</xdr:colOff>
      <xdr:row>36</xdr:row>
      <xdr:rowOff>139700</xdr:rowOff>
    </xdr:to>
    <xdr:cxnSp macro="">
      <xdr:nvCxnSpPr>
        <xdr:cNvPr id="299" name="直線コネクタ 298"/>
        <xdr:cNvCxnSpPr/>
      </xdr:nvCxnSpPr>
      <xdr:spPr>
        <a:xfrm>
          <a:off x="8750300" y="6272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301" name="テキスト ボックス 300"/>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48641</xdr:rowOff>
    </xdr:from>
    <xdr:to>
      <xdr:col>45</xdr:col>
      <xdr:colOff>177800</xdr:colOff>
      <xdr:row>36</xdr:row>
      <xdr:rowOff>100076</xdr:rowOff>
    </xdr:to>
    <xdr:cxnSp macro="">
      <xdr:nvCxnSpPr>
        <xdr:cNvPr id="302" name="直線コネクタ 301"/>
        <xdr:cNvCxnSpPr/>
      </xdr:nvCxnSpPr>
      <xdr:spPr>
        <a:xfrm>
          <a:off x="7861300" y="622084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4" name="テキスト ボックス 303"/>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89408</xdr:rowOff>
    </xdr:from>
    <xdr:to>
      <xdr:col>41</xdr:col>
      <xdr:colOff>50800</xdr:colOff>
      <xdr:row>36</xdr:row>
      <xdr:rowOff>48641</xdr:rowOff>
    </xdr:to>
    <xdr:cxnSp macro="">
      <xdr:nvCxnSpPr>
        <xdr:cNvPr id="305" name="直線コネクタ 304"/>
        <xdr:cNvCxnSpPr/>
      </xdr:nvCxnSpPr>
      <xdr:spPr>
        <a:xfrm>
          <a:off x="6972300" y="6090158"/>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7" name="テキスト ボックス 306"/>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8" name="フローチャート: 判断 307"/>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9" name="テキスト ボックス 308"/>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124333</xdr:rowOff>
    </xdr:from>
    <xdr:to>
      <xdr:col>55</xdr:col>
      <xdr:colOff>50800</xdr:colOff>
      <xdr:row>37</xdr:row>
      <xdr:rowOff>54483</xdr:rowOff>
    </xdr:to>
    <xdr:sp macro="" textlink="">
      <xdr:nvSpPr>
        <xdr:cNvPr id="315" name="楕円 314"/>
        <xdr:cNvSpPr/>
      </xdr:nvSpPr>
      <xdr:spPr>
        <a:xfrm>
          <a:off x="104267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147210</xdr:rowOff>
    </xdr:from>
    <xdr:ext cx="469744" cy="259045"/>
    <xdr:sp macro="" textlink="">
      <xdr:nvSpPr>
        <xdr:cNvPr id="316" name="労働費該当値テキスト"/>
        <xdr:cNvSpPr txBox="1"/>
      </xdr:nvSpPr>
      <xdr:spPr>
        <a:xfrm>
          <a:off x="10528300"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88900</xdr:rowOff>
    </xdr:from>
    <xdr:to>
      <xdr:col>50</xdr:col>
      <xdr:colOff>165100</xdr:colOff>
      <xdr:row>37</xdr:row>
      <xdr:rowOff>19050</xdr:rowOff>
    </xdr:to>
    <xdr:sp macro="" textlink="">
      <xdr:nvSpPr>
        <xdr:cNvPr id="317" name="楕円 316"/>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35577</xdr:rowOff>
    </xdr:from>
    <xdr:ext cx="469744" cy="259045"/>
    <xdr:sp macro="" textlink="">
      <xdr:nvSpPr>
        <xdr:cNvPr id="318" name="テキスト ボックス 317"/>
        <xdr:cNvSpPr txBox="1"/>
      </xdr:nvSpPr>
      <xdr:spPr>
        <a:xfrm>
          <a:off x="9404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49276</xdr:rowOff>
    </xdr:from>
    <xdr:to>
      <xdr:col>46</xdr:col>
      <xdr:colOff>38100</xdr:colOff>
      <xdr:row>36</xdr:row>
      <xdr:rowOff>150876</xdr:rowOff>
    </xdr:to>
    <xdr:sp macro="" textlink="">
      <xdr:nvSpPr>
        <xdr:cNvPr id="319" name="楕円 318"/>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167403</xdr:rowOff>
    </xdr:from>
    <xdr:ext cx="469744" cy="259045"/>
    <xdr:sp macro="" textlink="">
      <xdr:nvSpPr>
        <xdr:cNvPr id="320" name="テキスト ボックス 319"/>
        <xdr:cNvSpPr txBox="1"/>
      </xdr:nvSpPr>
      <xdr:spPr>
        <a:xfrm>
          <a:off x="8515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169291</xdr:rowOff>
    </xdr:from>
    <xdr:to>
      <xdr:col>41</xdr:col>
      <xdr:colOff>101600</xdr:colOff>
      <xdr:row>36</xdr:row>
      <xdr:rowOff>99441</xdr:rowOff>
    </xdr:to>
    <xdr:sp macro="" textlink="">
      <xdr:nvSpPr>
        <xdr:cNvPr id="321" name="楕円 320"/>
        <xdr:cNvSpPr/>
      </xdr:nvSpPr>
      <xdr:spPr>
        <a:xfrm>
          <a:off x="7810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115968</xdr:rowOff>
    </xdr:from>
    <xdr:ext cx="469744" cy="259045"/>
    <xdr:sp macro="" textlink="">
      <xdr:nvSpPr>
        <xdr:cNvPr id="322" name="テキスト ボックス 321"/>
        <xdr:cNvSpPr txBox="1"/>
      </xdr:nvSpPr>
      <xdr:spPr>
        <a:xfrm>
          <a:off x="7626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23" name="楕円 322"/>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156735</xdr:rowOff>
    </xdr:from>
    <xdr:ext cx="469744" cy="259045"/>
    <xdr:sp macro="" textlink="">
      <xdr:nvSpPr>
        <xdr:cNvPr id="324" name="テキスト ボックス 323"/>
        <xdr:cNvSpPr txBox="1"/>
      </xdr:nvSpPr>
      <xdr:spPr>
        <a:xfrm>
          <a:off x="6737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83121</xdr:rowOff>
    </xdr:from>
    <xdr:to>
      <xdr:col>55</xdr:col>
      <xdr:colOff>0</xdr:colOff>
      <xdr:row>58</xdr:row>
      <xdr:rowOff>104172</xdr:rowOff>
    </xdr:to>
    <xdr:cxnSp macro="">
      <xdr:nvCxnSpPr>
        <xdr:cNvPr id="353" name="直線コネクタ 352"/>
        <xdr:cNvCxnSpPr/>
      </xdr:nvCxnSpPr>
      <xdr:spPr>
        <a:xfrm>
          <a:off x="9639300" y="10027221"/>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4"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46831</xdr:rowOff>
    </xdr:from>
    <xdr:to>
      <xdr:col>50</xdr:col>
      <xdr:colOff>114300</xdr:colOff>
      <xdr:row>58</xdr:row>
      <xdr:rowOff>83121</xdr:rowOff>
    </xdr:to>
    <xdr:cxnSp macro="">
      <xdr:nvCxnSpPr>
        <xdr:cNvPr id="356" name="直線コネクタ 355"/>
        <xdr:cNvCxnSpPr/>
      </xdr:nvCxnSpPr>
      <xdr:spPr>
        <a:xfrm>
          <a:off x="8750300" y="9990931"/>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46831</xdr:rowOff>
    </xdr:from>
    <xdr:to>
      <xdr:col>45</xdr:col>
      <xdr:colOff>177800</xdr:colOff>
      <xdr:row>58</xdr:row>
      <xdr:rowOff>81388</xdr:rowOff>
    </xdr:to>
    <xdr:cxnSp macro="">
      <xdr:nvCxnSpPr>
        <xdr:cNvPr id="359" name="直線コネクタ 358"/>
        <xdr:cNvCxnSpPr/>
      </xdr:nvCxnSpPr>
      <xdr:spPr>
        <a:xfrm flipV="1">
          <a:off x="7861300" y="9990931"/>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81388</xdr:rowOff>
    </xdr:from>
    <xdr:to>
      <xdr:col>41</xdr:col>
      <xdr:colOff>50800</xdr:colOff>
      <xdr:row>58</xdr:row>
      <xdr:rowOff>146006</xdr:rowOff>
    </xdr:to>
    <xdr:cxnSp macro="">
      <xdr:nvCxnSpPr>
        <xdr:cNvPr id="362" name="直線コネクタ 361"/>
        <xdr:cNvCxnSpPr/>
      </xdr:nvCxnSpPr>
      <xdr:spPr>
        <a:xfrm flipV="1">
          <a:off x="6972300" y="10025488"/>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5" name="フローチャート: 判断 364"/>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6" name="テキスト ボックス 365"/>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53372</xdr:rowOff>
    </xdr:from>
    <xdr:to>
      <xdr:col>55</xdr:col>
      <xdr:colOff>50800</xdr:colOff>
      <xdr:row>58</xdr:row>
      <xdr:rowOff>154972</xdr:rowOff>
    </xdr:to>
    <xdr:sp macro="" textlink="">
      <xdr:nvSpPr>
        <xdr:cNvPr id="372" name="楕円 371"/>
        <xdr:cNvSpPr/>
      </xdr:nvSpPr>
      <xdr:spPr>
        <a:xfrm>
          <a:off x="10426700" y="99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3"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32321</xdr:rowOff>
    </xdr:from>
    <xdr:to>
      <xdr:col>50</xdr:col>
      <xdr:colOff>165100</xdr:colOff>
      <xdr:row>58</xdr:row>
      <xdr:rowOff>133921</xdr:rowOff>
    </xdr:to>
    <xdr:sp macro="" textlink="">
      <xdr:nvSpPr>
        <xdr:cNvPr id="374" name="楕円 373"/>
        <xdr:cNvSpPr/>
      </xdr:nvSpPr>
      <xdr:spPr>
        <a:xfrm>
          <a:off x="9588500" y="9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150448</xdr:rowOff>
    </xdr:from>
    <xdr:ext cx="469744" cy="259045"/>
    <xdr:sp macro="" textlink="">
      <xdr:nvSpPr>
        <xdr:cNvPr id="375" name="テキスト ボックス 374"/>
        <xdr:cNvSpPr txBox="1"/>
      </xdr:nvSpPr>
      <xdr:spPr>
        <a:xfrm>
          <a:off x="9404428" y="97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167481</xdr:rowOff>
    </xdr:from>
    <xdr:to>
      <xdr:col>46</xdr:col>
      <xdr:colOff>38100</xdr:colOff>
      <xdr:row>58</xdr:row>
      <xdr:rowOff>97631</xdr:rowOff>
    </xdr:to>
    <xdr:sp macro="" textlink="">
      <xdr:nvSpPr>
        <xdr:cNvPr id="376" name="楕円 375"/>
        <xdr:cNvSpPr/>
      </xdr:nvSpPr>
      <xdr:spPr>
        <a:xfrm>
          <a:off x="8699500" y="99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114158</xdr:rowOff>
    </xdr:from>
    <xdr:ext cx="469744" cy="259045"/>
    <xdr:sp macro="" textlink="">
      <xdr:nvSpPr>
        <xdr:cNvPr id="377" name="テキスト ボックス 376"/>
        <xdr:cNvSpPr txBox="1"/>
      </xdr:nvSpPr>
      <xdr:spPr>
        <a:xfrm>
          <a:off x="8515428" y="9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30588</xdr:rowOff>
    </xdr:from>
    <xdr:to>
      <xdr:col>41</xdr:col>
      <xdr:colOff>101600</xdr:colOff>
      <xdr:row>58</xdr:row>
      <xdr:rowOff>132188</xdr:rowOff>
    </xdr:to>
    <xdr:sp macro="" textlink="">
      <xdr:nvSpPr>
        <xdr:cNvPr id="378" name="楕円 377"/>
        <xdr:cNvSpPr/>
      </xdr:nvSpPr>
      <xdr:spPr>
        <a:xfrm>
          <a:off x="7810500" y="99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148715</xdr:rowOff>
    </xdr:from>
    <xdr:ext cx="469744" cy="259045"/>
    <xdr:sp macro="" textlink="">
      <xdr:nvSpPr>
        <xdr:cNvPr id="379" name="テキスト ボックス 378"/>
        <xdr:cNvSpPr txBox="1"/>
      </xdr:nvSpPr>
      <xdr:spPr>
        <a:xfrm>
          <a:off x="7626428" y="97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95206</xdr:rowOff>
    </xdr:from>
    <xdr:to>
      <xdr:col>36</xdr:col>
      <xdr:colOff>165100</xdr:colOff>
      <xdr:row>59</xdr:row>
      <xdr:rowOff>25356</xdr:rowOff>
    </xdr:to>
    <xdr:sp macro="" textlink="">
      <xdr:nvSpPr>
        <xdr:cNvPr id="380" name="楕円 379"/>
        <xdr:cNvSpPr/>
      </xdr:nvSpPr>
      <xdr:spPr>
        <a:xfrm>
          <a:off x="6921500" y="10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16483</xdr:rowOff>
    </xdr:from>
    <xdr:ext cx="469744" cy="259045"/>
    <xdr:sp macro="" textlink="">
      <xdr:nvSpPr>
        <xdr:cNvPr id="381" name="テキスト ボックス 380"/>
        <xdr:cNvSpPr txBox="1"/>
      </xdr:nvSpPr>
      <xdr:spPr>
        <a:xfrm>
          <a:off x="6737428" y="101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3340</xdr:rowOff>
    </xdr:from>
    <xdr:to>
      <xdr:col>55</xdr:col>
      <xdr:colOff>0</xdr:colOff>
      <xdr:row>77</xdr:row>
      <xdr:rowOff>160007</xdr:rowOff>
    </xdr:to>
    <xdr:cxnSp macro="">
      <xdr:nvCxnSpPr>
        <xdr:cNvPr id="410" name="直線コネクタ 409"/>
        <xdr:cNvCxnSpPr/>
      </xdr:nvCxnSpPr>
      <xdr:spPr>
        <a:xfrm>
          <a:off x="9639300" y="12690640"/>
          <a:ext cx="838200" cy="6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11"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3340</xdr:rowOff>
    </xdr:from>
    <xdr:to>
      <xdr:col>50</xdr:col>
      <xdr:colOff>114300</xdr:colOff>
      <xdr:row>74</xdr:row>
      <xdr:rowOff>144120</xdr:rowOff>
    </xdr:to>
    <xdr:cxnSp macro="">
      <xdr:nvCxnSpPr>
        <xdr:cNvPr id="413" name="直線コネクタ 412"/>
        <xdr:cNvCxnSpPr/>
      </xdr:nvCxnSpPr>
      <xdr:spPr>
        <a:xfrm flipV="1">
          <a:off x="8750300" y="12690640"/>
          <a:ext cx="8890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144120</xdr:rowOff>
    </xdr:from>
    <xdr:to>
      <xdr:col>45</xdr:col>
      <xdr:colOff>177800</xdr:colOff>
      <xdr:row>77</xdr:row>
      <xdr:rowOff>164312</xdr:rowOff>
    </xdr:to>
    <xdr:cxnSp macro="">
      <xdr:nvCxnSpPr>
        <xdr:cNvPr id="416" name="直線コネクタ 415"/>
        <xdr:cNvCxnSpPr/>
      </xdr:nvCxnSpPr>
      <xdr:spPr>
        <a:xfrm flipV="1">
          <a:off x="7861300" y="12831420"/>
          <a:ext cx="889000" cy="5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107277</xdr:rowOff>
    </xdr:from>
    <xdr:to>
      <xdr:col>41</xdr:col>
      <xdr:colOff>50800</xdr:colOff>
      <xdr:row>77</xdr:row>
      <xdr:rowOff>164312</xdr:rowOff>
    </xdr:to>
    <xdr:cxnSp macro="">
      <xdr:nvCxnSpPr>
        <xdr:cNvPr id="419" name="直線コネクタ 418"/>
        <xdr:cNvCxnSpPr/>
      </xdr:nvCxnSpPr>
      <xdr:spPr>
        <a:xfrm>
          <a:off x="6972300" y="13308927"/>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21" name="テキスト ボックス 420"/>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2" name="フローチャート: 判断 421"/>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3" name="テキスト ボックス 422"/>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109207</xdr:rowOff>
    </xdr:from>
    <xdr:to>
      <xdr:col>55</xdr:col>
      <xdr:colOff>50800</xdr:colOff>
      <xdr:row>78</xdr:row>
      <xdr:rowOff>39357</xdr:rowOff>
    </xdr:to>
    <xdr:sp macro="" textlink="">
      <xdr:nvSpPr>
        <xdr:cNvPr id="429" name="楕円 428"/>
        <xdr:cNvSpPr/>
      </xdr:nvSpPr>
      <xdr:spPr>
        <a:xfrm>
          <a:off x="104267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87634</xdr:rowOff>
    </xdr:from>
    <xdr:ext cx="469744" cy="259045"/>
    <xdr:sp macro="" textlink="">
      <xdr:nvSpPr>
        <xdr:cNvPr id="430" name="商工費該当値テキスト"/>
        <xdr:cNvSpPr txBox="1"/>
      </xdr:nvSpPr>
      <xdr:spPr>
        <a:xfrm>
          <a:off x="10528300" y="132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123990</xdr:rowOff>
    </xdr:from>
    <xdr:to>
      <xdr:col>50</xdr:col>
      <xdr:colOff>165100</xdr:colOff>
      <xdr:row>74</xdr:row>
      <xdr:rowOff>54140</xdr:rowOff>
    </xdr:to>
    <xdr:sp macro="" textlink="">
      <xdr:nvSpPr>
        <xdr:cNvPr id="431" name="楕円 430"/>
        <xdr:cNvSpPr/>
      </xdr:nvSpPr>
      <xdr:spPr>
        <a:xfrm>
          <a:off x="9588500" y="12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70667</xdr:rowOff>
    </xdr:from>
    <xdr:ext cx="534377" cy="259045"/>
    <xdr:sp macro="" textlink="">
      <xdr:nvSpPr>
        <xdr:cNvPr id="432" name="テキスト ボックス 431"/>
        <xdr:cNvSpPr txBox="1"/>
      </xdr:nvSpPr>
      <xdr:spPr>
        <a:xfrm>
          <a:off x="9372111" y="124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93320</xdr:rowOff>
    </xdr:from>
    <xdr:to>
      <xdr:col>46</xdr:col>
      <xdr:colOff>38100</xdr:colOff>
      <xdr:row>75</xdr:row>
      <xdr:rowOff>23470</xdr:rowOff>
    </xdr:to>
    <xdr:sp macro="" textlink="">
      <xdr:nvSpPr>
        <xdr:cNvPr id="433" name="楕円 432"/>
        <xdr:cNvSpPr/>
      </xdr:nvSpPr>
      <xdr:spPr>
        <a:xfrm>
          <a:off x="8699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39997</xdr:rowOff>
    </xdr:from>
    <xdr:ext cx="534377" cy="259045"/>
    <xdr:sp macro="" textlink="">
      <xdr:nvSpPr>
        <xdr:cNvPr id="434" name="テキスト ボックス 433"/>
        <xdr:cNvSpPr txBox="1"/>
      </xdr:nvSpPr>
      <xdr:spPr>
        <a:xfrm>
          <a:off x="8483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113512</xdr:rowOff>
    </xdr:from>
    <xdr:to>
      <xdr:col>41</xdr:col>
      <xdr:colOff>101600</xdr:colOff>
      <xdr:row>78</xdr:row>
      <xdr:rowOff>43662</xdr:rowOff>
    </xdr:to>
    <xdr:sp macro="" textlink="">
      <xdr:nvSpPr>
        <xdr:cNvPr id="435" name="楕円 434"/>
        <xdr:cNvSpPr/>
      </xdr:nvSpPr>
      <xdr:spPr>
        <a:xfrm>
          <a:off x="7810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34789</xdr:rowOff>
    </xdr:from>
    <xdr:ext cx="469744" cy="259045"/>
    <xdr:sp macro="" textlink="">
      <xdr:nvSpPr>
        <xdr:cNvPr id="436" name="テキスト ボックス 435"/>
        <xdr:cNvSpPr txBox="1"/>
      </xdr:nvSpPr>
      <xdr:spPr>
        <a:xfrm>
          <a:off x="7626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56477</xdr:rowOff>
    </xdr:from>
    <xdr:to>
      <xdr:col>36</xdr:col>
      <xdr:colOff>165100</xdr:colOff>
      <xdr:row>77</xdr:row>
      <xdr:rowOff>158077</xdr:rowOff>
    </xdr:to>
    <xdr:sp macro="" textlink="">
      <xdr:nvSpPr>
        <xdr:cNvPr id="437" name="楕円 436"/>
        <xdr:cNvSpPr/>
      </xdr:nvSpPr>
      <xdr:spPr>
        <a:xfrm>
          <a:off x="6921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3154</xdr:rowOff>
    </xdr:from>
    <xdr:ext cx="469744" cy="259045"/>
    <xdr:sp macro="" textlink="">
      <xdr:nvSpPr>
        <xdr:cNvPr id="438" name="テキスト ボックス 437"/>
        <xdr:cNvSpPr txBox="1"/>
      </xdr:nvSpPr>
      <xdr:spPr>
        <a:xfrm>
          <a:off x="6737428"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60" name="直線コネクタ 459"/>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61" name="土木費最小値テキスト"/>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62" name="直線コネクタ 461"/>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63" name="土木費最大値テキスト"/>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64" name="直線コネクタ 463"/>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80575</xdr:rowOff>
    </xdr:from>
    <xdr:to>
      <xdr:col>55</xdr:col>
      <xdr:colOff>0</xdr:colOff>
      <xdr:row>96</xdr:row>
      <xdr:rowOff>101812</xdr:rowOff>
    </xdr:to>
    <xdr:cxnSp macro="">
      <xdr:nvCxnSpPr>
        <xdr:cNvPr id="465" name="直線コネクタ 464"/>
        <xdr:cNvCxnSpPr/>
      </xdr:nvCxnSpPr>
      <xdr:spPr>
        <a:xfrm>
          <a:off x="9639300" y="16539775"/>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6" name="土木費平均値テキスト"/>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7" name="フローチャート: 判断 466"/>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36007</xdr:rowOff>
    </xdr:from>
    <xdr:to>
      <xdr:col>50</xdr:col>
      <xdr:colOff>114300</xdr:colOff>
      <xdr:row>96</xdr:row>
      <xdr:rowOff>80575</xdr:rowOff>
    </xdr:to>
    <xdr:cxnSp macro="">
      <xdr:nvCxnSpPr>
        <xdr:cNvPr id="468" name="直線コネクタ 467"/>
        <xdr:cNvCxnSpPr/>
      </xdr:nvCxnSpPr>
      <xdr:spPr>
        <a:xfrm>
          <a:off x="8750300" y="16323757"/>
          <a:ext cx="889000" cy="2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9" name="フローチャート: 判断 468"/>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70" name="テキスト ボックス 469"/>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36007</xdr:rowOff>
    </xdr:from>
    <xdr:to>
      <xdr:col>45</xdr:col>
      <xdr:colOff>177800</xdr:colOff>
      <xdr:row>95</xdr:row>
      <xdr:rowOff>115934</xdr:rowOff>
    </xdr:to>
    <xdr:cxnSp macro="">
      <xdr:nvCxnSpPr>
        <xdr:cNvPr id="471" name="直線コネクタ 470"/>
        <xdr:cNvCxnSpPr/>
      </xdr:nvCxnSpPr>
      <xdr:spPr>
        <a:xfrm flipV="1">
          <a:off x="7861300" y="16323757"/>
          <a:ext cx="8890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72" name="フローチャート: 判断 471"/>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73" name="テキスト ボックス 472"/>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39994</xdr:rowOff>
    </xdr:from>
    <xdr:to>
      <xdr:col>41</xdr:col>
      <xdr:colOff>50800</xdr:colOff>
      <xdr:row>95</xdr:row>
      <xdr:rowOff>115934</xdr:rowOff>
    </xdr:to>
    <xdr:cxnSp macro="">
      <xdr:nvCxnSpPr>
        <xdr:cNvPr id="474" name="直線コネクタ 473"/>
        <xdr:cNvCxnSpPr/>
      </xdr:nvCxnSpPr>
      <xdr:spPr>
        <a:xfrm>
          <a:off x="6972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5" name="フローチャート: 判断 474"/>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6" name="テキスト ボックス 475"/>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7" name="フローチャート: 判断 476"/>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8" name="テキスト ボックス 477"/>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51012</xdr:rowOff>
    </xdr:from>
    <xdr:to>
      <xdr:col>55</xdr:col>
      <xdr:colOff>50800</xdr:colOff>
      <xdr:row>96</xdr:row>
      <xdr:rowOff>152612</xdr:rowOff>
    </xdr:to>
    <xdr:sp macro="" textlink="">
      <xdr:nvSpPr>
        <xdr:cNvPr id="484" name="楕円 483"/>
        <xdr:cNvSpPr/>
      </xdr:nvSpPr>
      <xdr:spPr>
        <a:xfrm>
          <a:off x="10426700" y="165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73889</xdr:rowOff>
    </xdr:from>
    <xdr:ext cx="534377" cy="259045"/>
    <xdr:sp macro="" textlink="">
      <xdr:nvSpPr>
        <xdr:cNvPr id="485" name="土木費該当値テキスト"/>
        <xdr:cNvSpPr txBox="1"/>
      </xdr:nvSpPr>
      <xdr:spPr>
        <a:xfrm>
          <a:off x="10528300" y="163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29775</xdr:rowOff>
    </xdr:from>
    <xdr:to>
      <xdr:col>50</xdr:col>
      <xdr:colOff>165100</xdr:colOff>
      <xdr:row>96</xdr:row>
      <xdr:rowOff>131375</xdr:rowOff>
    </xdr:to>
    <xdr:sp macro="" textlink="">
      <xdr:nvSpPr>
        <xdr:cNvPr id="486" name="楕円 485"/>
        <xdr:cNvSpPr/>
      </xdr:nvSpPr>
      <xdr:spPr>
        <a:xfrm>
          <a:off x="9588500" y="16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147902</xdr:rowOff>
    </xdr:from>
    <xdr:ext cx="534377" cy="259045"/>
    <xdr:sp macro="" textlink="">
      <xdr:nvSpPr>
        <xdr:cNvPr id="487" name="テキスト ボックス 486"/>
        <xdr:cNvSpPr txBox="1"/>
      </xdr:nvSpPr>
      <xdr:spPr>
        <a:xfrm>
          <a:off x="9372111" y="162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156657</xdr:rowOff>
    </xdr:from>
    <xdr:to>
      <xdr:col>46</xdr:col>
      <xdr:colOff>38100</xdr:colOff>
      <xdr:row>95</xdr:row>
      <xdr:rowOff>86807</xdr:rowOff>
    </xdr:to>
    <xdr:sp macro="" textlink="">
      <xdr:nvSpPr>
        <xdr:cNvPr id="488" name="楕円 487"/>
        <xdr:cNvSpPr/>
      </xdr:nvSpPr>
      <xdr:spPr>
        <a:xfrm>
          <a:off x="86995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103334</xdr:rowOff>
    </xdr:from>
    <xdr:ext cx="599010" cy="259045"/>
    <xdr:sp macro="" textlink="">
      <xdr:nvSpPr>
        <xdr:cNvPr id="489" name="テキスト ボックス 488"/>
        <xdr:cNvSpPr txBox="1"/>
      </xdr:nvSpPr>
      <xdr:spPr>
        <a:xfrm>
          <a:off x="8450795" y="1604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65134</xdr:rowOff>
    </xdr:from>
    <xdr:to>
      <xdr:col>41</xdr:col>
      <xdr:colOff>101600</xdr:colOff>
      <xdr:row>95</xdr:row>
      <xdr:rowOff>166734</xdr:rowOff>
    </xdr:to>
    <xdr:sp macro="" textlink="">
      <xdr:nvSpPr>
        <xdr:cNvPr id="490" name="楕円 489"/>
        <xdr:cNvSpPr/>
      </xdr:nvSpPr>
      <xdr:spPr>
        <a:xfrm>
          <a:off x="7810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11811</xdr:rowOff>
    </xdr:from>
    <xdr:ext cx="599010" cy="259045"/>
    <xdr:sp macro="" textlink="">
      <xdr:nvSpPr>
        <xdr:cNvPr id="491" name="テキスト ボックス 490"/>
        <xdr:cNvSpPr txBox="1"/>
      </xdr:nvSpPr>
      <xdr:spPr>
        <a:xfrm>
          <a:off x="7561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160644</xdr:rowOff>
    </xdr:from>
    <xdr:to>
      <xdr:col>36</xdr:col>
      <xdr:colOff>165100</xdr:colOff>
      <xdr:row>90</xdr:row>
      <xdr:rowOff>90794</xdr:rowOff>
    </xdr:to>
    <xdr:sp macro="" textlink="">
      <xdr:nvSpPr>
        <xdr:cNvPr id="492" name="楕円 491"/>
        <xdr:cNvSpPr/>
      </xdr:nvSpPr>
      <xdr:spPr>
        <a:xfrm>
          <a:off x="6921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107321</xdr:rowOff>
    </xdr:from>
    <xdr:ext cx="599010" cy="259045"/>
    <xdr:sp macro="" textlink="">
      <xdr:nvSpPr>
        <xdr:cNvPr id="493" name="テキスト ボックス 492"/>
        <xdr:cNvSpPr txBox="1"/>
      </xdr:nvSpPr>
      <xdr:spPr>
        <a:xfrm>
          <a:off x="6672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65451</xdr:rowOff>
    </xdr:from>
    <xdr:to>
      <xdr:col>85</xdr:col>
      <xdr:colOff>127000</xdr:colOff>
      <xdr:row>38</xdr:row>
      <xdr:rowOff>78618</xdr:rowOff>
    </xdr:to>
    <xdr:cxnSp macro="">
      <xdr:nvCxnSpPr>
        <xdr:cNvPr id="521" name="直線コネクタ 520"/>
        <xdr:cNvCxnSpPr/>
      </xdr:nvCxnSpPr>
      <xdr:spPr>
        <a:xfrm flipV="1">
          <a:off x="15481300" y="6580551"/>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78618</xdr:rowOff>
    </xdr:from>
    <xdr:to>
      <xdr:col>81</xdr:col>
      <xdr:colOff>50800</xdr:colOff>
      <xdr:row>38</xdr:row>
      <xdr:rowOff>86527</xdr:rowOff>
    </xdr:to>
    <xdr:cxnSp macro="">
      <xdr:nvCxnSpPr>
        <xdr:cNvPr id="524" name="直線コネクタ 523"/>
        <xdr:cNvCxnSpPr/>
      </xdr:nvCxnSpPr>
      <xdr:spPr>
        <a:xfrm flipV="1">
          <a:off x="14592300" y="6593718"/>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86527</xdr:rowOff>
    </xdr:to>
    <xdr:cxnSp macro="">
      <xdr:nvCxnSpPr>
        <xdr:cNvPr id="527" name="直線コネクタ 526"/>
        <xdr:cNvCxnSpPr/>
      </xdr:nvCxnSpPr>
      <xdr:spPr>
        <a:xfrm>
          <a:off x="13703300" y="6600805"/>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85705</xdr:rowOff>
    </xdr:from>
    <xdr:to>
      <xdr:col>71</xdr:col>
      <xdr:colOff>177800</xdr:colOff>
      <xdr:row>38</xdr:row>
      <xdr:rowOff>89819</xdr:rowOff>
    </xdr:to>
    <xdr:cxnSp macro="">
      <xdr:nvCxnSpPr>
        <xdr:cNvPr id="530" name="直線コネクタ 529"/>
        <xdr:cNvCxnSpPr/>
      </xdr:nvCxnSpPr>
      <xdr:spPr>
        <a:xfrm flipV="1">
          <a:off x="12814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14651</xdr:rowOff>
    </xdr:from>
    <xdr:to>
      <xdr:col>85</xdr:col>
      <xdr:colOff>177800</xdr:colOff>
      <xdr:row>38</xdr:row>
      <xdr:rowOff>116251</xdr:rowOff>
    </xdr:to>
    <xdr:sp macro="" textlink="">
      <xdr:nvSpPr>
        <xdr:cNvPr id="540" name="楕円 539"/>
        <xdr:cNvSpPr/>
      </xdr:nvSpPr>
      <xdr:spPr>
        <a:xfrm>
          <a:off x="162687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101028</xdr:rowOff>
    </xdr:from>
    <xdr:ext cx="534377" cy="259045"/>
    <xdr:sp macro="" textlink="">
      <xdr:nvSpPr>
        <xdr:cNvPr id="541" name="消防費該当値テキスト"/>
        <xdr:cNvSpPr txBox="1"/>
      </xdr:nvSpPr>
      <xdr:spPr>
        <a:xfrm>
          <a:off x="16370300" y="64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27818</xdr:rowOff>
    </xdr:from>
    <xdr:to>
      <xdr:col>81</xdr:col>
      <xdr:colOff>101600</xdr:colOff>
      <xdr:row>38</xdr:row>
      <xdr:rowOff>129418</xdr:rowOff>
    </xdr:to>
    <xdr:sp macro="" textlink="">
      <xdr:nvSpPr>
        <xdr:cNvPr id="542" name="楕円 541"/>
        <xdr:cNvSpPr/>
      </xdr:nvSpPr>
      <xdr:spPr>
        <a:xfrm>
          <a:off x="15430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120545</xdr:rowOff>
    </xdr:from>
    <xdr:ext cx="534377" cy="259045"/>
    <xdr:sp macro="" textlink="">
      <xdr:nvSpPr>
        <xdr:cNvPr id="543" name="テキスト ボックス 542"/>
        <xdr:cNvSpPr txBox="1"/>
      </xdr:nvSpPr>
      <xdr:spPr>
        <a:xfrm>
          <a:off x="15214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35727</xdr:rowOff>
    </xdr:from>
    <xdr:to>
      <xdr:col>76</xdr:col>
      <xdr:colOff>165100</xdr:colOff>
      <xdr:row>38</xdr:row>
      <xdr:rowOff>137327</xdr:rowOff>
    </xdr:to>
    <xdr:sp macro="" textlink="">
      <xdr:nvSpPr>
        <xdr:cNvPr id="544" name="楕円 543"/>
        <xdr:cNvSpPr/>
      </xdr:nvSpPr>
      <xdr:spPr>
        <a:xfrm>
          <a:off x="14541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128454</xdr:rowOff>
    </xdr:from>
    <xdr:ext cx="534377" cy="259045"/>
    <xdr:sp macro="" textlink="">
      <xdr:nvSpPr>
        <xdr:cNvPr id="545" name="テキスト ボックス 544"/>
        <xdr:cNvSpPr txBox="1"/>
      </xdr:nvSpPr>
      <xdr:spPr>
        <a:xfrm>
          <a:off x="14325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34905</xdr:rowOff>
    </xdr:from>
    <xdr:to>
      <xdr:col>72</xdr:col>
      <xdr:colOff>38100</xdr:colOff>
      <xdr:row>38</xdr:row>
      <xdr:rowOff>136505</xdr:rowOff>
    </xdr:to>
    <xdr:sp macro="" textlink="">
      <xdr:nvSpPr>
        <xdr:cNvPr id="546" name="楕円 545"/>
        <xdr:cNvSpPr/>
      </xdr:nvSpPr>
      <xdr:spPr>
        <a:xfrm>
          <a:off x="13652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127632</xdr:rowOff>
    </xdr:from>
    <xdr:ext cx="534377" cy="259045"/>
    <xdr:sp macro="" textlink="">
      <xdr:nvSpPr>
        <xdr:cNvPr id="547" name="テキスト ボックス 546"/>
        <xdr:cNvSpPr txBox="1"/>
      </xdr:nvSpPr>
      <xdr:spPr>
        <a:xfrm>
          <a:off x="13436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39019</xdr:rowOff>
    </xdr:from>
    <xdr:to>
      <xdr:col>67</xdr:col>
      <xdr:colOff>101600</xdr:colOff>
      <xdr:row>38</xdr:row>
      <xdr:rowOff>140619</xdr:rowOff>
    </xdr:to>
    <xdr:sp macro="" textlink="">
      <xdr:nvSpPr>
        <xdr:cNvPr id="548" name="楕円 547"/>
        <xdr:cNvSpPr/>
      </xdr:nvSpPr>
      <xdr:spPr>
        <a:xfrm>
          <a:off x="12763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131746</xdr:rowOff>
    </xdr:from>
    <xdr:ext cx="534377" cy="259045"/>
    <xdr:sp macro="" textlink="">
      <xdr:nvSpPr>
        <xdr:cNvPr id="549" name="テキスト ボックス 548"/>
        <xdr:cNvSpPr txBox="1"/>
      </xdr:nvSpPr>
      <xdr:spPr>
        <a:xfrm>
          <a:off x="12547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102724</xdr:rowOff>
    </xdr:from>
    <xdr:to>
      <xdr:col>85</xdr:col>
      <xdr:colOff>127000</xdr:colOff>
      <xdr:row>56</xdr:row>
      <xdr:rowOff>115488</xdr:rowOff>
    </xdr:to>
    <xdr:cxnSp macro="">
      <xdr:nvCxnSpPr>
        <xdr:cNvPr id="579" name="直線コネクタ 578"/>
        <xdr:cNvCxnSpPr/>
      </xdr:nvCxnSpPr>
      <xdr:spPr>
        <a:xfrm flipV="1">
          <a:off x="15481300" y="9532474"/>
          <a:ext cx="8382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115488</xdr:rowOff>
    </xdr:from>
    <xdr:to>
      <xdr:col>81</xdr:col>
      <xdr:colOff>50800</xdr:colOff>
      <xdr:row>56</xdr:row>
      <xdr:rowOff>166980</xdr:rowOff>
    </xdr:to>
    <xdr:cxnSp macro="">
      <xdr:nvCxnSpPr>
        <xdr:cNvPr id="582" name="直線コネクタ 581"/>
        <xdr:cNvCxnSpPr/>
      </xdr:nvCxnSpPr>
      <xdr:spPr>
        <a:xfrm flipV="1">
          <a:off x="14592300" y="9716688"/>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62223</xdr:rowOff>
    </xdr:from>
    <xdr:to>
      <xdr:col>76</xdr:col>
      <xdr:colOff>114300</xdr:colOff>
      <xdr:row>56</xdr:row>
      <xdr:rowOff>166980</xdr:rowOff>
    </xdr:to>
    <xdr:cxnSp macro="">
      <xdr:nvCxnSpPr>
        <xdr:cNvPr id="585" name="直線コネクタ 584"/>
        <xdr:cNvCxnSpPr/>
      </xdr:nvCxnSpPr>
      <xdr:spPr>
        <a:xfrm>
          <a:off x="13703300" y="9663423"/>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120193</xdr:rowOff>
    </xdr:from>
    <xdr:to>
      <xdr:col>71</xdr:col>
      <xdr:colOff>177800</xdr:colOff>
      <xdr:row>56</xdr:row>
      <xdr:rowOff>62223</xdr:rowOff>
    </xdr:to>
    <xdr:cxnSp macro="">
      <xdr:nvCxnSpPr>
        <xdr:cNvPr id="588" name="直線コネクタ 587"/>
        <xdr:cNvCxnSpPr/>
      </xdr:nvCxnSpPr>
      <xdr:spPr>
        <a:xfrm>
          <a:off x="12814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51924</xdr:rowOff>
    </xdr:from>
    <xdr:to>
      <xdr:col>85</xdr:col>
      <xdr:colOff>177800</xdr:colOff>
      <xdr:row>55</xdr:row>
      <xdr:rowOff>153524</xdr:rowOff>
    </xdr:to>
    <xdr:sp macro="" textlink="">
      <xdr:nvSpPr>
        <xdr:cNvPr id="598" name="楕円 597"/>
        <xdr:cNvSpPr/>
      </xdr:nvSpPr>
      <xdr:spPr>
        <a:xfrm>
          <a:off x="16268700" y="94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74801</xdr:rowOff>
    </xdr:from>
    <xdr:ext cx="534377" cy="259045"/>
    <xdr:sp macro="" textlink="">
      <xdr:nvSpPr>
        <xdr:cNvPr id="599" name="教育費該当値テキスト"/>
        <xdr:cNvSpPr txBox="1"/>
      </xdr:nvSpPr>
      <xdr:spPr>
        <a:xfrm>
          <a:off x="16370300" y="93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64688</xdr:rowOff>
    </xdr:from>
    <xdr:to>
      <xdr:col>81</xdr:col>
      <xdr:colOff>101600</xdr:colOff>
      <xdr:row>56</xdr:row>
      <xdr:rowOff>166288</xdr:rowOff>
    </xdr:to>
    <xdr:sp macro="" textlink="">
      <xdr:nvSpPr>
        <xdr:cNvPr id="600" name="楕円 599"/>
        <xdr:cNvSpPr/>
      </xdr:nvSpPr>
      <xdr:spPr>
        <a:xfrm>
          <a:off x="15430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157415</xdr:rowOff>
    </xdr:from>
    <xdr:ext cx="534377" cy="259045"/>
    <xdr:sp macro="" textlink="">
      <xdr:nvSpPr>
        <xdr:cNvPr id="601" name="テキスト ボックス 600"/>
        <xdr:cNvSpPr txBox="1"/>
      </xdr:nvSpPr>
      <xdr:spPr>
        <a:xfrm>
          <a:off x="15214111" y="9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116180</xdr:rowOff>
    </xdr:from>
    <xdr:to>
      <xdr:col>76</xdr:col>
      <xdr:colOff>165100</xdr:colOff>
      <xdr:row>57</xdr:row>
      <xdr:rowOff>46330</xdr:rowOff>
    </xdr:to>
    <xdr:sp macro="" textlink="">
      <xdr:nvSpPr>
        <xdr:cNvPr id="602" name="楕円 601"/>
        <xdr:cNvSpPr/>
      </xdr:nvSpPr>
      <xdr:spPr>
        <a:xfrm>
          <a:off x="14541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37457</xdr:rowOff>
    </xdr:from>
    <xdr:ext cx="534377" cy="259045"/>
    <xdr:sp macro="" textlink="">
      <xdr:nvSpPr>
        <xdr:cNvPr id="603" name="テキスト ボックス 602"/>
        <xdr:cNvSpPr txBox="1"/>
      </xdr:nvSpPr>
      <xdr:spPr>
        <a:xfrm>
          <a:off x="14325111"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11423</xdr:rowOff>
    </xdr:from>
    <xdr:to>
      <xdr:col>72</xdr:col>
      <xdr:colOff>38100</xdr:colOff>
      <xdr:row>56</xdr:row>
      <xdr:rowOff>113023</xdr:rowOff>
    </xdr:to>
    <xdr:sp macro="" textlink="">
      <xdr:nvSpPr>
        <xdr:cNvPr id="604" name="楕円 603"/>
        <xdr:cNvSpPr/>
      </xdr:nvSpPr>
      <xdr:spPr>
        <a:xfrm>
          <a:off x="13652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129550</xdr:rowOff>
    </xdr:from>
    <xdr:ext cx="534377" cy="259045"/>
    <xdr:sp macro="" textlink="">
      <xdr:nvSpPr>
        <xdr:cNvPr id="605" name="テキスト ボックス 604"/>
        <xdr:cNvSpPr txBox="1"/>
      </xdr:nvSpPr>
      <xdr:spPr>
        <a:xfrm>
          <a:off x="13436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69393</xdr:rowOff>
    </xdr:from>
    <xdr:to>
      <xdr:col>67</xdr:col>
      <xdr:colOff>101600</xdr:colOff>
      <xdr:row>51</xdr:row>
      <xdr:rowOff>170993</xdr:rowOff>
    </xdr:to>
    <xdr:sp macro="" textlink="">
      <xdr:nvSpPr>
        <xdr:cNvPr id="606" name="楕円 605"/>
        <xdr:cNvSpPr/>
      </xdr:nvSpPr>
      <xdr:spPr>
        <a:xfrm>
          <a:off x="12763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16070</xdr:rowOff>
    </xdr:from>
    <xdr:ext cx="534377" cy="259045"/>
    <xdr:sp macro="" textlink="">
      <xdr:nvSpPr>
        <xdr:cNvPr id="607" name="テキスト ボックス 606"/>
        <xdr:cNvSpPr txBox="1"/>
      </xdr:nvSpPr>
      <xdr:spPr>
        <a:xfrm>
          <a:off x="12547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157987</xdr:rowOff>
    </xdr:from>
    <xdr:to>
      <xdr:col>85</xdr:col>
      <xdr:colOff>127000</xdr:colOff>
      <xdr:row>79</xdr:row>
      <xdr:rowOff>44450</xdr:rowOff>
    </xdr:to>
    <xdr:cxnSp macro="">
      <xdr:nvCxnSpPr>
        <xdr:cNvPr id="636" name="直線コネクタ 635"/>
        <xdr:cNvCxnSpPr/>
      </xdr:nvCxnSpPr>
      <xdr:spPr>
        <a:xfrm flipV="1">
          <a:off x="15481300" y="13359637"/>
          <a:ext cx="8382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107187</xdr:rowOff>
    </xdr:from>
    <xdr:to>
      <xdr:col>85</xdr:col>
      <xdr:colOff>177800</xdr:colOff>
      <xdr:row>78</xdr:row>
      <xdr:rowOff>37337</xdr:rowOff>
    </xdr:to>
    <xdr:sp macro="" textlink="">
      <xdr:nvSpPr>
        <xdr:cNvPr id="655" name="楕円 654"/>
        <xdr:cNvSpPr/>
      </xdr:nvSpPr>
      <xdr:spPr>
        <a:xfrm>
          <a:off x="16268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130064</xdr:rowOff>
    </xdr:from>
    <xdr:ext cx="469744" cy="259045"/>
    <xdr:sp macro="" textlink="">
      <xdr:nvSpPr>
        <xdr:cNvPr id="656" name="災害復旧費該当値テキスト"/>
        <xdr:cNvSpPr txBox="1"/>
      </xdr:nvSpPr>
      <xdr:spPr>
        <a:xfrm>
          <a:off x="16370300"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44552</xdr:rowOff>
    </xdr:from>
    <xdr:to>
      <xdr:col>85</xdr:col>
      <xdr:colOff>127000</xdr:colOff>
      <xdr:row>96</xdr:row>
      <xdr:rowOff>138392</xdr:rowOff>
    </xdr:to>
    <xdr:cxnSp macro="">
      <xdr:nvCxnSpPr>
        <xdr:cNvPr id="693" name="直線コネクタ 692"/>
        <xdr:cNvCxnSpPr/>
      </xdr:nvCxnSpPr>
      <xdr:spPr>
        <a:xfrm flipV="1">
          <a:off x="15481300" y="16332302"/>
          <a:ext cx="8382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130797</xdr:rowOff>
    </xdr:from>
    <xdr:to>
      <xdr:col>81</xdr:col>
      <xdr:colOff>50800</xdr:colOff>
      <xdr:row>96</xdr:row>
      <xdr:rowOff>138392</xdr:rowOff>
    </xdr:to>
    <xdr:cxnSp macro="">
      <xdr:nvCxnSpPr>
        <xdr:cNvPr id="696" name="直線コネクタ 695"/>
        <xdr:cNvCxnSpPr/>
      </xdr:nvCxnSpPr>
      <xdr:spPr>
        <a:xfrm>
          <a:off x="14592300" y="16589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110286</xdr:rowOff>
    </xdr:from>
    <xdr:to>
      <xdr:col>76</xdr:col>
      <xdr:colOff>114300</xdr:colOff>
      <xdr:row>96</xdr:row>
      <xdr:rowOff>130797</xdr:rowOff>
    </xdr:to>
    <xdr:cxnSp macro="">
      <xdr:nvCxnSpPr>
        <xdr:cNvPr id="699" name="直線コネクタ 698"/>
        <xdr:cNvCxnSpPr/>
      </xdr:nvCxnSpPr>
      <xdr:spPr>
        <a:xfrm>
          <a:off x="13703300" y="1656948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110286</xdr:rowOff>
    </xdr:from>
    <xdr:to>
      <xdr:col>71</xdr:col>
      <xdr:colOff>177800</xdr:colOff>
      <xdr:row>96</xdr:row>
      <xdr:rowOff>130277</xdr:rowOff>
    </xdr:to>
    <xdr:cxnSp macro="">
      <xdr:nvCxnSpPr>
        <xdr:cNvPr id="702" name="直線コネクタ 701"/>
        <xdr:cNvCxnSpPr/>
      </xdr:nvCxnSpPr>
      <xdr:spPr>
        <a:xfrm flipV="1">
          <a:off x="12814300" y="16569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165202</xdr:rowOff>
    </xdr:from>
    <xdr:to>
      <xdr:col>85</xdr:col>
      <xdr:colOff>177800</xdr:colOff>
      <xdr:row>95</xdr:row>
      <xdr:rowOff>95352</xdr:rowOff>
    </xdr:to>
    <xdr:sp macro="" textlink="">
      <xdr:nvSpPr>
        <xdr:cNvPr id="712" name="楕円 711"/>
        <xdr:cNvSpPr/>
      </xdr:nvSpPr>
      <xdr:spPr>
        <a:xfrm>
          <a:off x="162687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16629</xdr:rowOff>
    </xdr:from>
    <xdr:ext cx="534377" cy="259045"/>
    <xdr:sp macro="" textlink="">
      <xdr:nvSpPr>
        <xdr:cNvPr id="713" name="公債費該当値テキスト"/>
        <xdr:cNvSpPr txBox="1"/>
      </xdr:nvSpPr>
      <xdr:spPr>
        <a:xfrm>
          <a:off x="16370300" y="161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87592</xdr:rowOff>
    </xdr:from>
    <xdr:to>
      <xdr:col>81</xdr:col>
      <xdr:colOff>101600</xdr:colOff>
      <xdr:row>97</xdr:row>
      <xdr:rowOff>17742</xdr:rowOff>
    </xdr:to>
    <xdr:sp macro="" textlink="">
      <xdr:nvSpPr>
        <xdr:cNvPr id="714" name="楕円 713"/>
        <xdr:cNvSpPr/>
      </xdr:nvSpPr>
      <xdr:spPr>
        <a:xfrm>
          <a:off x="15430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8869</xdr:rowOff>
    </xdr:from>
    <xdr:ext cx="534377" cy="259045"/>
    <xdr:sp macro="" textlink="">
      <xdr:nvSpPr>
        <xdr:cNvPr id="715" name="テキスト ボックス 714"/>
        <xdr:cNvSpPr txBox="1"/>
      </xdr:nvSpPr>
      <xdr:spPr>
        <a:xfrm>
          <a:off x="15214111" y="16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79997</xdr:rowOff>
    </xdr:from>
    <xdr:to>
      <xdr:col>76</xdr:col>
      <xdr:colOff>165100</xdr:colOff>
      <xdr:row>97</xdr:row>
      <xdr:rowOff>10147</xdr:rowOff>
    </xdr:to>
    <xdr:sp macro="" textlink="">
      <xdr:nvSpPr>
        <xdr:cNvPr id="716" name="楕円 715"/>
        <xdr:cNvSpPr/>
      </xdr:nvSpPr>
      <xdr:spPr>
        <a:xfrm>
          <a:off x="145415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1274</xdr:rowOff>
    </xdr:from>
    <xdr:ext cx="534377" cy="259045"/>
    <xdr:sp macro="" textlink="">
      <xdr:nvSpPr>
        <xdr:cNvPr id="717" name="テキスト ボックス 716"/>
        <xdr:cNvSpPr txBox="1"/>
      </xdr:nvSpPr>
      <xdr:spPr>
        <a:xfrm>
          <a:off x="14325111" y="166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59486</xdr:rowOff>
    </xdr:from>
    <xdr:to>
      <xdr:col>72</xdr:col>
      <xdr:colOff>38100</xdr:colOff>
      <xdr:row>96</xdr:row>
      <xdr:rowOff>161086</xdr:rowOff>
    </xdr:to>
    <xdr:sp macro="" textlink="">
      <xdr:nvSpPr>
        <xdr:cNvPr id="718" name="楕円 717"/>
        <xdr:cNvSpPr/>
      </xdr:nvSpPr>
      <xdr:spPr>
        <a:xfrm>
          <a:off x="13652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152213</xdr:rowOff>
    </xdr:from>
    <xdr:ext cx="534377" cy="259045"/>
    <xdr:sp macro="" textlink="">
      <xdr:nvSpPr>
        <xdr:cNvPr id="719" name="テキスト ボックス 718"/>
        <xdr:cNvSpPr txBox="1"/>
      </xdr:nvSpPr>
      <xdr:spPr>
        <a:xfrm>
          <a:off x="13436111"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79477</xdr:rowOff>
    </xdr:from>
    <xdr:to>
      <xdr:col>67</xdr:col>
      <xdr:colOff>101600</xdr:colOff>
      <xdr:row>97</xdr:row>
      <xdr:rowOff>9627</xdr:rowOff>
    </xdr:to>
    <xdr:sp macro="" textlink="">
      <xdr:nvSpPr>
        <xdr:cNvPr id="720" name="楕円 719"/>
        <xdr:cNvSpPr/>
      </xdr:nvSpPr>
      <xdr:spPr>
        <a:xfrm>
          <a:off x="12763500" y="165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xdr:rowOff>
    </xdr:from>
    <xdr:ext cx="534377" cy="259045"/>
    <xdr:sp macro="" textlink="">
      <xdr:nvSpPr>
        <xdr:cNvPr id="721" name="テキスト ボックス 720"/>
        <xdr:cNvSpPr txBox="1"/>
      </xdr:nvSpPr>
      <xdr:spPr>
        <a:xfrm>
          <a:off x="12547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前年度決算と比較すると約３４％の減となっている。この要因としては、復興関連事業の進捗による減額及び、ふるさと・多賀城応援寄附額の大幅な減額によるふるさと・多賀城応援基金、東日本大震災復興基金への積立金の減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前年度決算から約６３％の増となっている。これは、後年度負担を減らすため、地方財政措置のない市債約１２億円分の繰上償還を行ったことによるものであり、一時的な増額のため、令和２年度は例年通りの金額に戻る見込みである。この繰上償還は、公債費比率や健全化指標等の改善につな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災害復旧費が皆増となっているのは、令和元年台風第１９号により発生した災害廃棄物の処理等を行ったことによるものである。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のコストが１万円程度の増額となっている。これは、幼児教育・保育の無償化に伴う施設等利用費の増額や、小中学校へのエアコン設置工事及び多賀城南門等復元工事が本格化したことによる大幅な増額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財政調整基金については、繰越事業で執行残が発生したことにより決算剰余金が発生したことによるものである。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実質単年度収支については３．５１ポイントの上昇となっている。これは、市債約１２億円分の繰上償還を行ったことによるもので、前年度に引き続き黒字を確保している。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今後も、事務事業の見直し等による歳出削減を図り、健全な財政運営に努めていく。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全会計において赤字は発生しておらず、健全化判断比率上では健全な状態を保っている。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一般会計において黒字が減少している要因としては、ふるさと・多賀城応援寄附額が減少したことが挙げられる。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今後の安定的な財政運営に際しては、事務事業の見直し及び市税等の経常的な収入の確保に努めていく。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D1" workbookViewId="0">
      <selection activeCell="BG36" sqref="BG36:BU36"/>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4"/>
      <c r="DK3" s="184"/>
      <c r="DL3" s="184"/>
      <c r="DM3" s="184"/>
      <c r="DN3" s="184"/>
      <c r="DO3" s="184"/>
    </row>
    <row r="4" spans="1:119" ht="18.75" customHeight="1" x14ac:dyDescent="0.15">
      <c r="A4" s="185"/>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30767228</v>
      </c>
      <c r="BO4" s="426"/>
      <c r="BP4" s="426"/>
      <c r="BQ4" s="426"/>
      <c r="BR4" s="426"/>
      <c r="BS4" s="426"/>
      <c r="BT4" s="426"/>
      <c r="BU4" s="427"/>
      <c r="BV4" s="425">
        <v>32893199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3.7</v>
      </c>
      <c r="CU4" s="610"/>
      <c r="CV4" s="610"/>
      <c r="CW4" s="610"/>
      <c r="CX4" s="610"/>
      <c r="CY4" s="610"/>
      <c r="CZ4" s="610"/>
      <c r="DA4" s="611"/>
      <c r="DB4" s="609">
        <v>5.2</v>
      </c>
      <c r="DC4" s="610"/>
      <c r="DD4" s="610"/>
      <c r="DE4" s="610"/>
      <c r="DF4" s="610"/>
      <c r="DG4" s="610"/>
      <c r="DH4" s="610"/>
      <c r="DI4" s="611"/>
      <c r="DJ4" s="184"/>
      <c r="DK4" s="184"/>
      <c r="DL4" s="184"/>
      <c r="DM4" s="184"/>
      <c r="DN4" s="184"/>
      <c r="DO4" s="184"/>
    </row>
    <row r="5" spans="1:119" ht="18.75" customHeight="1" x14ac:dyDescent="0.15">
      <c r="A5" s="185"/>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28741291</v>
      </c>
      <c r="BO5" s="431"/>
      <c r="BP5" s="431"/>
      <c r="BQ5" s="431"/>
      <c r="BR5" s="431"/>
      <c r="BS5" s="431"/>
      <c r="BT5" s="431"/>
      <c r="BU5" s="432"/>
      <c r="BV5" s="430">
        <v>29870020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101.9</v>
      </c>
      <c r="CU5" s="401"/>
      <c r="CV5" s="401"/>
      <c r="CW5" s="401"/>
      <c r="CX5" s="401"/>
      <c r="CY5" s="401"/>
      <c r="CZ5" s="401"/>
      <c r="DA5" s="402"/>
      <c r="DB5" s="400">
        <v>101.9</v>
      </c>
      <c r="DC5" s="401"/>
      <c r="DD5" s="401"/>
      <c r="DE5" s="401"/>
      <c r="DF5" s="401"/>
      <c r="DG5" s="401"/>
      <c r="DH5" s="401"/>
      <c r="DI5" s="402"/>
      <c r="DJ5" s="184"/>
      <c r="DK5" s="184"/>
      <c r="DL5" s="184"/>
      <c r="DM5" s="184"/>
      <c r="DN5" s="184"/>
      <c r="DO5" s="184"/>
    </row>
    <row r="6" spans="1:119" ht="18.75" customHeight="1" x14ac:dyDescent="0.15">
      <c r="A6" s="185"/>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2025937</v>
      </c>
      <c r="BO6" s="431"/>
      <c r="BP6" s="431"/>
      <c r="BQ6" s="431"/>
      <c r="BR6" s="431"/>
      <c r="BS6" s="431"/>
      <c r="BT6" s="431"/>
      <c r="BU6" s="432"/>
      <c r="BV6" s="430">
        <v>3023179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108</v>
      </c>
      <c r="CU6" s="584"/>
      <c r="CV6" s="584"/>
      <c r="CW6" s="584"/>
      <c r="CX6" s="584"/>
      <c r="CY6" s="584"/>
      <c r="CZ6" s="584"/>
      <c r="DA6" s="585"/>
      <c r="DB6" s="583">
        <v>109.3</v>
      </c>
      <c r="DC6" s="584"/>
      <c r="DD6" s="584"/>
      <c r="DE6" s="584"/>
      <c r="DF6" s="584"/>
      <c r="DG6" s="584"/>
      <c r="DH6" s="584"/>
      <c r="DI6" s="585"/>
      <c r="DJ6" s="184"/>
      <c r="DK6" s="184"/>
      <c r="DL6" s="184"/>
      <c r="DM6" s="184"/>
      <c r="DN6" s="184"/>
      <c r="DO6" s="184"/>
    </row>
    <row r="7" spans="1:119" ht="18.75" customHeight="1" x14ac:dyDescent="0.15">
      <c r="A7" s="185"/>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1566680</v>
      </c>
      <c r="BO7" s="431"/>
      <c r="BP7" s="431"/>
      <c r="BQ7" s="431"/>
      <c r="BR7" s="431"/>
      <c r="BS7" s="431"/>
      <c r="BT7" s="431"/>
      <c r="BU7" s="432"/>
      <c r="BV7" s="430">
        <v>2378351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12404022</v>
      </c>
      <c r="CU7" s="431"/>
      <c r="CV7" s="431"/>
      <c r="CW7" s="431"/>
      <c r="CX7" s="431"/>
      <c r="CY7" s="431"/>
      <c r="CZ7" s="431"/>
      <c r="DA7" s="432"/>
      <c r="DB7" s="430">
        <v>12443051</v>
      </c>
      <c r="DC7" s="431"/>
      <c r="DD7" s="431"/>
      <c r="DE7" s="431"/>
      <c r="DF7" s="431"/>
      <c r="DG7" s="431"/>
      <c r="DH7" s="431"/>
      <c r="DI7" s="432"/>
      <c r="DJ7" s="184"/>
      <c r="DK7" s="184"/>
      <c r="DL7" s="184"/>
      <c r="DM7" s="184"/>
      <c r="DN7" s="184"/>
      <c r="DO7" s="184"/>
    </row>
    <row r="8" spans="1:119" ht="18.75" customHeight="1" thickBot="1" x14ac:dyDescent="0.2">
      <c r="A8" s="185"/>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459257</v>
      </c>
      <c r="BO8" s="431"/>
      <c r="BP8" s="431"/>
      <c r="BQ8" s="431"/>
      <c r="BR8" s="431"/>
      <c r="BS8" s="431"/>
      <c r="BT8" s="431"/>
      <c r="BU8" s="432"/>
      <c r="BV8" s="430">
        <v>644828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0.7</v>
      </c>
      <c r="CU8" s="544"/>
      <c r="CV8" s="544"/>
      <c r="CW8" s="544"/>
      <c r="CX8" s="544"/>
      <c r="CY8" s="544"/>
      <c r="CZ8" s="544"/>
      <c r="DA8" s="545"/>
      <c r="DB8" s="543">
        <v>0.69</v>
      </c>
      <c r="DC8" s="544"/>
      <c r="DD8" s="544"/>
      <c r="DE8" s="544"/>
      <c r="DF8" s="544"/>
      <c r="DG8" s="544"/>
      <c r="DH8" s="544"/>
      <c r="DI8" s="545"/>
      <c r="DJ8" s="184"/>
      <c r="DK8" s="184"/>
      <c r="DL8" s="184"/>
      <c r="DM8" s="184"/>
      <c r="DN8" s="184"/>
      <c r="DO8" s="184"/>
    </row>
    <row r="9" spans="1:119" ht="18.75" customHeight="1" thickBot="1" x14ac:dyDescent="0.2">
      <c r="A9" s="185"/>
      <c r="B9" s="572" t="s">
        <v>112</v>
      </c>
      <c r="C9" s="573"/>
      <c r="D9" s="573"/>
      <c r="E9" s="573"/>
      <c r="F9" s="573"/>
      <c r="G9" s="573"/>
      <c r="H9" s="573"/>
      <c r="I9" s="573"/>
      <c r="J9" s="573"/>
      <c r="K9" s="493"/>
      <c r="L9" s="574" t="s">
        <v>113</v>
      </c>
      <c r="M9" s="575"/>
      <c r="N9" s="575"/>
      <c r="O9" s="575"/>
      <c r="P9" s="575"/>
      <c r="Q9" s="576"/>
      <c r="R9" s="577">
        <v>62096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101</v>
      </c>
      <c r="AV9" s="488"/>
      <c r="AW9" s="488"/>
      <c r="AX9" s="488"/>
      <c r="AY9" s="410" t="s">
        <v>116</v>
      </c>
      <c r="AZ9" s="411"/>
      <c r="BA9" s="411"/>
      <c r="BB9" s="411"/>
      <c r="BC9" s="411"/>
      <c r="BD9" s="411"/>
      <c r="BE9" s="411"/>
      <c r="BF9" s="411"/>
      <c r="BG9" s="411"/>
      <c r="BH9" s="411"/>
      <c r="BI9" s="411"/>
      <c r="BJ9" s="411"/>
      <c r="BK9" s="411"/>
      <c r="BL9" s="411"/>
      <c r="BM9" s="412"/>
      <c r="BN9" s="430">
        <v>-185571</v>
      </c>
      <c r="BO9" s="431"/>
      <c r="BP9" s="431"/>
      <c r="BQ9" s="431"/>
      <c r="BR9" s="431"/>
      <c r="BS9" s="431"/>
      <c r="BT9" s="431"/>
      <c r="BU9" s="432"/>
      <c r="BV9" s="430">
        <v>494176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17</v>
      </c>
      <c r="CU9" s="401"/>
      <c r="CV9" s="401"/>
      <c r="CW9" s="401"/>
      <c r="CX9" s="401"/>
      <c r="CY9" s="401"/>
      <c r="CZ9" s="401"/>
      <c r="DA9" s="402"/>
      <c r="DB9" s="400">
        <v>10.6</v>
      </c>
      <c r="DC9" s="401"/>
      <c r="DD9" s="401"/>
      <c r="DE9" s="401"/>
      <c r="DF9" s="401"/>
      <c r="DG9" s="401"/>
      <c r="DH9" s="401"/>
      <c r="DI9" s="402"/>
      <c r="DJ9" s="184"/>
      <c r="DK9" s="184"/>
      <c r="DL9" s="184"/>
      <c r="DM9" s="184"/>
      <c r="DN9" s="184"/>
      <c r="DO9" s="184"/>
    </row>
    <row r="10" spans="1:119" ht="18.75" customHeight="1" thickBot="1" x14ac:dyDescent="0.2">
      <c r="A10" s="185"/>
      <c r="B10" s="572"/>
      <c r="C10" s="573"/>
      <c r="D10" s="573"/>
      <c r="E10" s="573"/>
      <c r="F10" s="573"/>
      <c r="G10" s="573"/>
      <c r="H10" s="573"/>
      <c r="I10" s="573"/>
      <c r="J10" s="573"/>
      <c r="K10" s="493"/>
      <c r="L10" s="403" t="s">
        <v>118</v>
      </c>
      <c r="M10" s="404"/>
      <c r="N10" s="404"/>
      <c r="O10" s="404"/>
      <c r="P10" s="404"/>
      <c r="Q10" s="405"/>
      <c r="R10" s="406">
        <v>63060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101</v>
      </c>
      <c r="AV10" s="488"/>
      <c r="AW10" s="488"/>
      <c r="AX10" s="488"/>
      <c r="AY10" s="410" t="s">
        <v>120</v>
      </c>
      <c r="AZ10" s="411"/>
      <c r="BA10" s="411"/>
      <c r="BB10" s="411"/>
      <c r="BC10" s="411"/>
      <c r="BD10" s="411"/>
      <c r="BE10" s="411"/>
      <c r="BF10" s="411"/>
      <c r="BG10" s="411"/>
      <c r="BH10" s="411"/>
      <c r="BI10" s="411"/>
      <c r="BJ10" s="411"/>
      <c r="BK10" s="411"/>
      <c r="BL10" s="411"/>
      <c r="BM10" s="412"/>
      <c r="BN10" s="430">
        <v>48498</v>
      </c>
      <c r="BO10" s="431"/>
      <c r="BP10" s="431"/>
      <c r="BQ10" s="431"/>
      <c r="BR10" s="431"/>
      <c r="BS10" s="431"/>
      <c r="BT10" s="431"/>
      <c r="BU10" s="432"/>
      <c r="BV10" s="430">
        <v>73464</v>
      </c>
      <c r="BW10" s="431"/>
      <c r="BX10" s="431"/>
      <c r="BY10" s="431"/>
      <c r="BZ10" s="431"/>
      <c r="CA10" s="431"/>
      <c r="CB10" s="431"/>
      <c r="CC10" s="432"/>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101</v>
      </c>
      <c r="AV11" s="488"/>
      <c r="AW11" s="488"/>
      <c r="AX11" s="488"/>
      <c r="AY11" s="410" t="s">
        <v>125</v>
      </c>
      <c r="AZ11" s="411"/>
      <c r="BA11" s="411"/>
      <c r="BB11" s="411"/>
      <c r="BC11" s="411"/>
      <c r="BD11" s="411"/>
      <c r="BE11" s="411"/>
      <c r="BF11" s="411"/>
      <c r="BG11" s="411"/>
      <c r="BH11" s="411"/>
      <c r="BI11" s="411"/>
      <c r="BJ11" s="411"/>
      <c r="BK11" s="411"/>
      <c r="BL11" s="411"/>
      <c r="BM11" s="412"/>
      <c r="BN11" s="430">
        <v>1287928</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4"/>
      <c r="DK11" s="184"/>
      <c r="DL11" s="184"/>
      <c r="DM11" s="184"/>
      <c r="DN11" s="184"/>
      <c r="DO11" s="184"/>
    </row>
    <row r="12" spans="1:119" ht="18.75" customHeight="1" x14ac:dyDescent="0.15">
      <c r="A12" s="185"/>
      <c r="B12" s="546" t="s">
        <v>128</v>
      </c>
      <c r="C12" s="547"/>
      <c r="D12" s="547"/>
      <c r="E12" s="547"/>
      <c r="F12" s="547"/>
      <c r="G12" s="547"/>
      <c r="H12" s="547"/>
      <c r="I12" s="547"/>
      <c r="J12" s="547"/>
      <c r="K12" s="548"/>
      <c r="L12" s="555" t="s">
        <v>129</v>
      </c>
      <c r="M12" s="556"/>
      <c r="N12" s="556"/>
      <c r="O12" s="556"/>
      <c r="P12" s="556"/>
      <c r="Q12" s="557"/>
      <c r="R12" s="558">
        <v>62416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150000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4"/>
      <c r="DK12" s="184"/>
      <c r="DL12" s="184"/>
      <c r="DM12" s="184"/>
      <c r="DN12" s="184"/>
      <c r="DO12" s="184"/>
    </row>
    <row r="13" spans="1:119" ht="18.75" customHeight="1" x14ac:dyDescent="0.15">
      <c r="A13" s="185"/>
      <c r="B13" s="549"/>
      <c r="C13" s="550"/>
      <c r="D13" s="550"/>
      <c r="E13" s="550"/>
      <c r="F13" s="550"/>
      <c r="G13" s="550"/>
      <c r="H13" s="550"/>
      <c r="I13" s="550"/>
      <c r="J13" s="550"/>
      <c r="K13" s="551"/>
      <c r="L13" s="195"/>
      <c r="M13" s="530" t="s">
        <v>138</v>
      </c>
      <c r="N13" s="531"/>
      <c r="O13" s="531"/>
      <c r="P13" s="531"/>
      <c r="Q13" s="532"/>
      <c r="R13" s="533">
        <v>61895</v>
      </c>
      <c r="S13" s="534"/>
      <c r="T13" s="534"/>
      <c r="U13" s="534"/>
      <c r="V13" s="535"/>
      <c r="W13" s="521" t="s">
        <v>139</v>
      </c>
      <c r="X13" s="443"/>
      <c r="Y13" s="443"/>
      <c r="Z13" s="443"/>
      <c r="AA13" s="443"/>
      <c r="AB13" s="444"/>
      <c r="AC13" s="406">
        <v>328</v>
      </c>
      <c r="AD13" s="407"/>
      <c r="AE13" s="407"/>
      <c r="AF13" s="407"/>
      <c r="AG13" s="408"/>
      <c r="AH13" s="406">
        <v>326</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1000855</v>
      </c>
      <c r="BO13" s="431"/>
      <c r="BP13" s="431"/>
      <c r="BQ13" s="431"/>
      <c r="BR13" s="431"/>
      <c r="BS13" s="431"/>
      <c r="BT13" s="431"/>
      <c r="BU13" s="432"/>
      <c r="BV13" s="430">
        <v>567640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8.1</v>
      </c>
      <c r="DC13" s="401"/>
      <c r="DD13" s="401"/>
      <c r="DE13" s="401"/>
      <c r="DF13" s="401"/>
      <c r="DG13" s="401"/>
      <c r="DH13" s="401"/>
      <c r="DI13" s="402"/>
      <c r="DJ13" s="184"/>
      <c r="DK13" s="184"/>
      <c r="DL13" s="184"/>
      <c r="DM13" s="184"/>
      <c r="DN13" s="184"/>
      <c r="DO13" s="184"/>
    </row>
    <row r="14" spans="1:119" ht="18.75" customHeight="1" thickBot="1" x14ac:dyDescent="0.2">
      <c r="A14" s="185"/>
      <c r="B14" s="549"/>
      <c r="C14" s="550"/>
      <c r="D14" s="550"/>
      <c r="E14" s="550"/>
      <c r="F14" s="550"/>
      <c r="G14" s="550"/>
      <c r="H14" s="550"/>
      <c r="I14" s="550"/>
      <c r="J14" s="550"/>
      <c r="K14" s="551"/>
      <c r="L14" s="523" t="s">
        <v>144</v>
      </c>
      <c r="M14" s="567"/>
      <c r="N14" s="567"/>
      <c r="O14" s="567"/>
      <c r="P14" s="567"/>
      <c r="Q14" s="568"/>
      <c r="R14" s="533">
        <v>62485</v>
      </c>
      <c r="S14" s="534"/>
      <c r="T14" s="534"/>
      <c r="U14" s="534"/>
      <c r="V14" s="535"/>
      <c r="W14" s="536"/>
      <c r="X14" s="446"/>
      <c r="Y14" s="446"/>
      <c r="Z14" s="446"/>
      <c r="AA14" s="446"/>
      <c r="AB14" s="447"/>
      <c r="AC14" s="526">
        <v>1.2</v>
      </c>
      <c r="AD14" s="527"/>
      <c r="AE14" s="527"/>
      <c r="AF14" s="527"/>
      <c r="AG14" s="528"/>
      <c r="AH14" s="526">
        <v>1.1000000000000001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127</v>
      </c>
      <c r="DC14" s="538"/>
      <c r="DD14" s="538"/>
      <c r="DE14" s="538"/>
      <c r="DF14" s="538"/>
      <c r="DG14" s="538"/>
      <c r="DH14" s="538"/>
      <c r="DI14" s="539"/>
      <c r="DJ14" s="184"/>
      <c r="DK14" s="184"/>
      <c r="DL14" s="184"/>
      <c r="DM14" s="184"/>
      <c r="DN14" s="184"/>
      <c r="DO14" s="184"/>
    </row>
    <row r="15" spans="1:119" ht="18.75" customHeight="1" x14ac:dyDescent="0.15">
      <c r="A15" s="185"/>
      <c r="B15" s="549"/>
      <c r="C15" s="550"/>
      <c r="D15" s="550"/>
      <c r="E15" s="550"/>
      <c r="F15" s="550"/>
      <c r="G15" s="550"/>
      <c r="H15" s="550"/>
      <c r="I15" s="550"/>
      <c r="J15" s="550"/>
      <c r="K15" s="551"/>
      <c r="L15" s="195"/>
      <c r="M15" s="530" t="s">
        <v>138</v>
      </c>
      <c r="N15" s="531"/>
      <c r="O15" s="531"/>
      <c r="P15" s="531"/>
      <c r="Q15" s="532"/>
      <c r="R15" s="533">
        <v>62009</v>
      </c>
      <c r="S15" s="534"/>
      <c r="T15" s="534"/>
      <c r="U15" s="534"/>
      <c r="V15" s="535"/>
      <c r="W15" s="521" t="s">
        <v>146</v>
      </c>
      <c r="X15" s="443"/>
      <c r="Y15" s="443"/>
      <c r="Z15" s="443"/>
      <c r="AA15" s="443"/>
      <c r="AB15" s="444"/>
      <c r="AC15" s="406">
        <v>6039</v>
      </c>
      <c r="AD15" s="407"/>
      <c r="AE15" s="407"/>
      <c r="AF15" s="407"/>
      <c r="AG15" s="408"/>
      <c r="AH15" s="406">
        <v>6028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6925828</v>
      </c>
      <c r="BO15" s="426"/>
      <c r="BP15" s="426"/>
      <c r="BQ15" s="426"/>
      <c r="BR15" s="426"/>
      <c r="BS15" s="426"/>
      <c r="BT15" s="426"/>
      <c r="BU15" s="427"/>
      <c r="BV15" s="425">
        <v>6894391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21.3</v>
      </c>
      <c r="AD16" s="527"/>
      <c r="AE16" s="527"/>
      <c r="AF16" s="527"/>
      <c r="AG16" s="528"/>
      <c r="AH16" s="526">
        <v>21.2</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9814248</v>
      </c>
      <c r="BO16" s="431"/>
      <c r="BP16" s="431"/>
      <c r="BQ16" s="431"/>
      <c r="BR16" s="431"/>
      <c r="BS16" s="431"/>
      <c r="BT16" s="431"/>
      <c r="BU16" s="432"/>
      <c r="BV16" s="430">
        <v>9730892</v>
      </c>
      <c r="BW16" s="431"/>
      <c r="BX16" s="431"/>
      <c r="BY16" s="431"/>
      <c r="BZ16" s="431"/>
      <c r="CA16" s="431"/>
      <c r="CB16" s="431"/>
      <c r="CC16" s="432"/>
      <c r="CD16" s="199"/>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4"/>
      <c r="DK16" s="184"/>
      <c r="DL16" s="184"/>
      <c r="DM16" s="184"/>
      <c r="DN16" s="184"/>
      <c r="DO16" s="184"/>
    </row>
    <row r="17" spans="1:119" ht="18.75" customHeight="1" thickBot="1" x14ac:dyDescent="0.2">
      <c r="A17" s="185"/>
      <c r="B17" s="552"/>
      <c r="C17" s="553"/>
      <c r="D17" s="553"/>
      <c r="E17" s="553"/>
      <c r="F17" s="553"/>
      <c r="G17" s="553"/>
      <c r="H17" s="553"/>
      <c r="I17" s="553"/>
      <c r="J17" s="553"/>
      <c r="K17" s="554"/>
      <c r="L17" s="200"/>
      <c r="M17" s="515" t="s">
        <v>152</v>
      </c>
      <c r="N17" s="516"/>
      <c r="O17" s="516"/>
      <c r="P17" s="516"/>
      <c r="Q17" s="517"/>
      <c r="R17" s="518" t="s">
        <v>153</v>
      </c>
      <c r="S17" s="519"/>
      <c r="T17" s="519"/>
      <c r="U17" s="519"/>
      <c r="V17" s="520"/>
      <c r="W17" s="521" t="s">
        <v>154</v>
      </c>
      <c r="X17" s="443"/>
      <c r="Y17" s="443"/>
      <c r="Z17" s="443"/>
      <c r="AA17" s="443"/>
      <c r="AB17" s="444"/>
      <c r="AC17" s="406">
        <v>22044</v>
      </c>
      <c r="AD17" s="407"/>
      <c r="AE17" s="407"/>
      <c r="AF17" s="407"/>
      <c r="AG17" s="408"/>
      <c r="AH17" s="406">
        <v>22099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8811665</v>
      </c>
      <c r="BO17" s="431"/>
      <c r="BP17" s="431"/>
      <c r="BQ17" s="431"/>
      <c r="BR17" s="431"/>
      <c r="BS17" s="431"/>
      <c r="BT17" s="431"/>
      <c r="BU17" s="432"/>
      <c r="BV17" s="430">
        <v>8765775</v>
      </c>
      <c r="BW17" s="431"/>
      <c r="BX17" s="431"/>
      <c r="BY17" s="431"/>
      <c r="BZ17" s="431"/>
      <c r="CA17" s="431"/>
      <c r="CB17" s="431"/>
      <c r="CC17" s="432"/>
      <c r="CD17" s="199"/>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4"/>
      <c r="DK17" s="184"/>
      <c r="DL17" s="184"/>
      <c r="DM17" s="184"/>
      <c r="DN17" s="184"/>
      <c r="DO17" s="184"/>
    </row>
    <row r="18" spans="1:119" ht="18.75" customHeight="1" thickBot="1" x14ac:dyDescent="0.2">
      <c r="A18" s="185"/>
      <c r="B18" s="492" t="s">
        <v>156</v>
      </c>
      <c r="C18" s="493"/>
      <c r="D18" s="493"/>
      <c r="E18" s="494"/>
      <c r="F18" s="494"/>
      <c r="G18" s="494"/>
      <c r="H18" s="494"/>
      <c r="I18" s="494"/>
      <c r="J18" s="494"/>
      <c r="K18" s="494"/>
      <c r="L18" s="495">
        <v>19.690000000000001</v>
      </c>
      <c r="M18" s="495"/>
      <c r="N18" s="495"/>
      <c r="O18" s="495"/>
      <c r="P18" s="495"/>
      <c r="Q18" s="495"/>
      <c r="R18" s="496"/>
      <c r="S18" s="496"/>
      <c r="T18" s="496"/>
      <c r="U18" s="496"/>
      <c r="V18" s="497"/>
      <c r="W18" s="511"/>
      <c r="X18" s="512"/>
      <c r="Y18" s="512"/>
      <c r="Z18" s="512"/>
      <c r="AA18" s="512"/>
      <c r="AB18" s="522"/>
      <c r="AC18" s="394">
        <v>77.599999999999994</v>
      </c>
      <c r="AD18" s="395"/>
      <c r="AE18" s="395"/>
      <c r="AF18" s="395"/>
      <c r="AG18" s="498"/>
      <c r="AH18" s="394">
        <v>77.7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12850874</v>
      </c>
      <c r="BO18" s="431"/>
      <c r="BP18" s="431"/>
      <c r="BQ18" s="431"/>
      <c r="BR18" s="431"/>
      <c r="BS18" s="431"/>
      <c r="BT18" s="431"/>
      <c r="BU18" s="432"/>
      <c r="BV18" s="430">
        <v>12796102</v>
      </c>
      <c r="BW18" s="431"/>
      <c r="BX18" s="431"/>
      <c r="BY18" s="431"/>
      <c r="BZ18" s="431"/>
      <c r="CA18" s="431"/>
      <c r="CB18" s="431"/>
      <c r="CC18" s="432"/>
      <c r="CD18" s="199"/>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4"/>
      <c r="DK18" s="184"/>
      <c r="DL18" s="184"/>
      <c r="DM18" s="184"/>
      <c r="DN18" s="184"/>
      <c r="DO18" s="184"/>
    </row>
    <row r="19" spans="1:119" ht="18.75" customHeight="1" thickBot="1" x14ac:dyDescent="0.2">
      <c r="A19" s="185"/>
      <c r="B19" s="492" t="s">
        <v>158</v>
      </c>
      <c r="C19" s="493"/>
      <c r="D19" s="493"/>
      <c r="E19" s="494"/>
      <c r="F19" s="494"/>
      <c r="G19" s="494"/>
      <c r="H19" s="494"/>
      <c r="I19" s="494"/>
      <c r="J19" s="494"/>
      <c r="K19" s="494"/>
      <c r="L19" s="500">
        <v>3154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18273012</v>
      </c>
      <c r="BO19" s="431"/>
      <c r="BP19" s="431"/>
      <c r="BQ19" s="431"/>
      <c r="BR19" s="431"/>
      <c r="BS19" s="431"/>
      <c r="BT19" s="431"/>
      <c r="BU19" s="432"/>
      <c r="BV19" s="430">
        <v>17535779</v>
      </c>
      <c r="BW19" s="431"/>
      <c r="BX19" s="431"/>
      <c r="BY19" s="431"/>
      <c r="BZ19" s="431"/>
      <c r="CA19" s="431"/>
      <c r="CB19" s="431"/>
      <c r="CC19" s="432"/>
      <c r="CD19" s="199"/>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4"/>
      <c r="DK19" s="184"/>
      <c r="DL19" s="184"/>
      <c r="DM19" s="184"/>
      <c r="DN19" s="184"/>
      <c r="DO19" s="184"/>
    </row>
    <row r="20" spans="1:119" ht="18.75" customHeight="1" thickBot="1" x14ac:dyDescent="0.2">
      <c r="A20" s="185"/>
      <c r="B20" s="492" t="s">
        <v>160</v>
      </c>
      <c r="C20" s="493"/>
      <c r="D20" s="493"/>
      <c r="E20" s="494"/>
      <c r="F20" s="494"/>
      <c r="G20" s="494"/>
      <c r="H20" s="494"/>
      <c r="I20" s="494"/>
      <c r="J20" s="494"/>
      <c r="K20" s="494"/>
      <c r="L20" s="500">
        <v>24097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199"/>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4"/>
      <c r="DK20" s="184"/>
      <c r="DL20" s="184"/>
      <c r="DM20" s="184"/>
      <c r="DN20" s="184"/>
      <c r="DO20" s="184"/>
    </row>
    <row r="21" spans="1:119" ht="18.75" customHeight="1" x14ac:dyDescent="0.15">
      <c r="A21" s="185"/>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199"/>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4"/>
      <c r="DK21" s="184"/>
      <c r="DL21" s="184"/>
      <c r="DM21" s="184"/>
      <c r="DN21" s="184"/>
      <c r="DO21" s="184"/>
    </row>
    <row r="22" spans="1:119" ht="18.75" customHeight="1" thickBot="1" x14ac:dyDescent="0.2">
      <c r="A22" s="185"/>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199"/>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4"/>
      <c r="DK22" s="184"/>
      <c r="DL22" s="184"/>
      <c r="DM22" s="184"/>
      <c r="DN22" s="184"/>
      <c r="DO22" s="184"/>
    </row>
    <row r="23" spans="1:119" ht="18.75" customHeight="1" x14ac:dyDescent="0.15">
      <c r="A23" s="185"/>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22675113</v>
      </c>
      <c r="BO23" s="431"/>
      <c r="BP23" s="431"/>
      <c r="BQ23" s="431"/>
      <c r="BR23" s="431"/>
      <c r="BS23" s="431"/>
      <c r="BT23" s="431"/>
      <c r="BU23" s="432"/>
      <c r="BV23" s="430">
        <v>24697181</v>
      </c>
      <c r="BW23" s="431"/>
      <c r="BX23" s="431"/>
      <c r="BY23" s="431"/>
      <c r="BZ23" s="431"/>
      <c r="CA23" s="431"/>
      <c r="CB23" s="431"/>
      <c r="CC23" s="432"/>
      <c r="CD23" s="199"/>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4"/>
      <c r="DK23" s="184"/>
      <c r="DL23" s="184"/>
      <c r="DM23" s="184"/>
      <c r="DN23" s="184"/>
      <c r="DO23" s="184"/>
    </row>
    <row r="24" spans="1:119" ht="18.75" customHeight="1" thickBot="1" x14ac:dyDescent="0.2">
      <c r="A24" s="185"/>
      <c r="B24" s="462"/>
      <c r="C24" s="463"/>
      <c r="D24" s="464"/>
      <c r="E24" s="403" t="s">
        <v>169</v>
      </c>
      <c r="F24" s="404"/>
      <c r="G24" s="404"/>
      <c r="H24" s="404"/>
      <c r="I24" s="404"/>
      <c r="J24" s="404"/>
      <c r="K24" s="405"/>
      <c r="L24" s="406">
        <v>1</v>
      </c>
      <c r="M24" s="407"/>
      <c r="N24" s="407"/>
      <c r="O24" s="407"/>
      <c r="P24" s="408"/>
      <c r="Q24" s="406">
        <v>9640</v>
      </c>
      <c r="R24" s="407"/>
      <c r="S24" s="407"/>
      <c r="T24" s="407"/>
      <c r="U24" s="407"/>
      <c r="V24" s="408"/>
      <c r="W24" s="472"/>
      <c r="X24" s="463"/>
      <c r="Y24" s="464"/>
      <c r="Z24" s="403" t="s">
        <v>170</v>
      </c>
      <c r="AA24" s="404"/>
      <c r="AB24" s="404"/>
      <c r="AC24" s="404"/>
      <c r="AD24" s="404"/>
      <c r="AE24" s="404"/>
      <c r="AF24" s="404"/>
      <c r="AG24" s="405"/>
      <c r="AH24" s="406">
        <v>379</v>
      </c>
      <c r="AI24" s="407"/>
      <c r="AJ24" s="407"/>
      <c r="AK24" s="407"/>
      <c r="AL24" s="408"/>
      <c r="AM24" s="406">
        <v>1089625</v>
      </c>
      <c r="AN24" s="407"/>
      <c r="AO24" s="407"/>
      <c r="AP24" s="407"/>
      <c r="AQ24" s="407"/>
      <c r="AR24" s="408"/>
      <c r="AS24" s="406">
        <v>2875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16192351</v>
      </c>
      <c r="BO24" s="431"/>
      <c r="BP24" s="431"/>
      <c r="BQ24" s="431"/>
      <c r="BR24" s="431"/>
      <c r="BS24" s="431"/>
      <c r="BT24" s="431"/>
      <c r="BU24" s="432"/>
      <c r="BV24" s="430">
        <v>16843754</v>
      </c>
      <c r="BW24" s="431"/>
      <c r="BX24" s="431"/>
      <c r="BY24" s="431"/>
      <c r="BZ24" s="431"/>
      <c r="CA24" s="431"/>
      <c r="CB24" s="431"/>
      <c r="CC24" s="432"/>
      <c r="CD24" s="199"/>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4"/>
      <c r="DK24" s="184"/>
      <c r="DL24" s="184"/>
      <c r="DM24" s="184"/>
      <c r="DN24" s="184"/>
      <c r="DO24" s="184"/>
    </row>
    <row r="25" spans="1:119" s="184" customFormat="1" ht="18.75" customHeight="1" x14ac:dyDescent="0.15">
      <c r="A25" s="185"/>
      <c r="B25" s="462"/>
      <c r="C25" s="463"/>
      <c r="D25" s="464"/>
      <c r="E25" s="403" t="s">
        <v>172</v>
      </c>
      <c r="F25" s="404"/>
      <c r="G25" s="404"/>
      <c r="H25" s="404"/>
      <c r="I25" s="404"/>
      <c r="J25" s="404"/>
      <c r="K25" s="405"/>
      <c r="L25" s="406">
        <v>1</v>
      </c>
      <c r="M25" s="407"/>
      <c r="N25" s="407"/>
      <c r="O25" s="407"/>
      <c r="P25" s="408"/>
      <c r="Q25" s="406">
        <v>7800</v>
      </c>
      <c r="R25" s="407"/>
      <c r="S25" s="407"/>
      <c r="T25" s="407"/>
      <c r="U25" s="407"/>
      <c r="V25" s="408"/>
      <c r="W25" s="472"/>
      <c r="X25" s="463"/>
      <c r="Y25" s="464"/>
      <c r="Z25" s="403" t="s">
        <v>173</v>
      </c>
      <c r="AA25" s="404"/>
      <c r="AB25" s="404"/>
      <c r="AC25" s="404"/>
      <c r="AD25" s="404"/>
      <c r="AE25" s="404"/>
      <c r="AF25" s="404"/>
      <c r="AG25" s="405"/>
      <c r="AH25" s="406" t="s">
        <v>127</v>
      </c>
      <c r="AI25" s="407"/>
      <c r="AJ25" s="407"/>
      <c r="AK25" s="407"/>
      <c r="AL25" s="408"/>
      <c r="AM25" s="406" t="s">
        <v>136</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6202218</v>
      </c>
      <c r="BO25" s="426"/>
      <c r="BP25" s="426"/>
      <c r="BQ25" s="426"/>
      <c r="BR25" s="426"/>
      <c r="BS25" s="426"/>
      <c r="BT25" s="426"/>
      <c r="BU25" s="427"/>
      <c r="BV25" s="425">
        <v>5366683</v>
      </c>
      <c r="BW25" s="426"/>
      <c r="BX25" s="426"/>
      <c r="BY25" s="426"/>
      <c r="BZ25" s="426"/>
      <c r="CA25" s="426"/>
      <c r="CB25" s="426"/>
      <c r="CC25" s="427"/>
      <c r="CD25" s="199"/>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4" customFormat="1" ht="18.75" customHeight="1" x14ac:dyDescent="0.15">
      <c r="A26" s="185"/>
      <c r="B26" s="462"/>
      <c r="C26" s="463"/>
      <c r="D26" s="464"/>
      <c r="E26" s="403" t="s">
        <v>175</v>
      </c>
      <c r="F26" s="404"/>
      <c r="G26" s="404"/>
      <c r="H26" s="404"/>
      <c r="I26" s="404"/>
      <c r="J26" s="404"/>
      <c r="K26" s="405"/>
      <c r="L26" s="406">
        <v>1</v>
      </c>
      <c r="M26" s="407"/>
      <c r="N26" s="407"/>
      <c r="O26" s="407"/>
      <c r="P26" s="408"/>
      <c r="Q26" s="406">
        <v>6570</v>
      </c>
      <c r="R26" s="407"/>
      <c r="S26" s="407"/>
      <c r="T26" s="407"/>
      <c r="U26" s="407"/>
      <c r="V26" s="408"/>
      <c r="W26" s="472"/>
      <c r="X26" s="463"/>
      <c r="Y26" s="464"/>
      <c r="Z26" s="403" t="s">
        <v>176</v>
      </c>
      <c r="AA26" s="485"/>
      <c r="AB26" s="485"/>
      <c r="AC26" s="485"/>
      <c r="AD26" s="485"/>
      <c r="AE26" s="485"/>
      <c r="AF26" s="485"/>
      <c r="AG26" s="486"/>
      <c r="AH26" s="406">
        <v>4</v>
      </c>
      <c r="AI26" s="407"/>
      <c r="AJ26" s="407"/>
      <c r="AK26" s="407"/>
      <c r="AL26" s="408"/>
      <c r="AM26" s="406">
        <v>12048</v>
      </c>
      <c r="AN26" s="407"/>
      <c r="AO26" s="407"/>
      <c r="AP26" s="407"/>
      <c r="AQ26" s="407"/>
      <c r="AR26" s="408"/>
      <c r="AS26" s="406">
        <v>3012</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137</v>
      </c>
      <c r="BW26" s="431"/>
      <c r="BX26" s="431"/>
      <c r="BY26" s="431"/>
      <c r="BZ26" s="431"/>
      <c r="CA26" s="431"/>
      <c r="CB26" s="431"/>
      <c r="CC26" s="432"/>
      <c r="CD26" s="199"/>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5"/>
      <c r="B27" s="462"/>
      <c r="C27" s="463"/>
      <c r="D27" s="464"/>
      <c r="E27" s="403" t="s">
        <v>178</v>
      </c>
      <c r="F27" s="404"/>
      <c r="G27" s="404"/>
      <c r="H27" s="404"/>
      <c r="I27" s="404"/>
      <c r="J27" s="404"/>
      <c r="K27" s="405"/>
      <c r="L27" s="406">
        <v>1</v>
      </c>
      <c r="M27" s="407"/>
      <c r="N27" s="407"/>
      <c r="O27" s="407"/>
      <c r="P27" s="408"/>
      <c r="Q27" s="406">
        <v>4960</v>
      </c>
      <c r="R27" s="407"/>
      <c r="S27" s="407"/>
      <c r="T27" s="407"/>
      <c r="U27" s="407"/>
      <c r="V27" s="408"/>
      <c r="W27" s="472"/>
      <c r="X27" s="463"/>
      <c r="Y27" s="464"/>
      <c r="Z27" s="403" t="s">
        <v>179</v>
      </c>
      <c r="AA27" s="404"/>
      <c r="AB27" s="404"/>
      <c r="AC27" s="404"/>
      <c r="AD27" s="404"/>
      <c r="AE27" s="404"/>
      <c r="AF27" s="404"/>
      <c r="AG27" s="405"/>
      <c r="AH27" s="406">
        <v>3</v>
      </c>
      <c r="AI27" s="407"/>
      <c r="AJ27" s="407"/>
      <c r="AK27" s="407"/>
      <c r="AL27" s="408"/>
      <c r="AM27" s="406">
        <v>10443</v>
      </c>
      <c r="AN27" s="407"/>
      <c r="AO27" s="407"/>
      <c r="AP27" s="407"/>
      <c r="AQ27" s="407"/>
      <c r="AR27" s="408"/>
      <c r="AS27" s="406">
        <v>3481</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1001161</v>
      </c>
      <c r="BO27" s="434"/>
      <c r="BP27" s="434"/>
      <c r="BQ27" s="434"/>
      <c r="BR27" s="434"/>
      <c r="BS27" s="434"/>
      <c r="BT27" s="434"/>
      <c r="BU27" s="435"/>
      <c r="BV27" s="433">
        <v>1000650</v>
      </c>
      <c r="BW27" s="434"/>
      <c r="BX27" s="434"/>
      <c r="BY27" s="434"/>
      <c r="BZ27" s="434"/>
      <c r="CA27" s="434"/>
      <c r="CB27" s="434"/>
      <c r="CC27" s="435"/>
      <c r="CD27" s="201"/>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4"/>
      <c r="DK27" s="184"/>
      <c r="DL27" s="184"/>
      <c r="DM27" s="184"/>
      <c r="DN27" s="184"/>
      <c r="DO27" s="184"/>
    </row>
    <row r="28" spans="1:119" ht="18.75" customHeight="1" x14ac:dyDescent="0.15">
      <c r="A28" s="185"/>
      <c r="B28" s="462"/>
      <c r="C28" s="463"/>
      <c r="D28" s="464"/>
      <c r="E28" s="403" t="s">
        <v>181</v>
      </c>
      <c r="F28" s="404"/>
      <c r="G28" s="404"/>
      <c r="H28" s="404"/>
      <c r="I28" s="404"/>
      <c r="J28" s="404"/>
      <c r="K28" s="405"/>
      <c r="L28" s="406">
        <v>1</v>
      </c>
      <c r="M28" s="407"/>
      <c r="N28" s="407"/>
      <c r="O28" s="407"/>
      <c r="P28" s="408"/>
      <c r="Q28" s="406">
        <v>4250</v>
      </c>
      <c r="R28" s="407"/>
      <c r="S28" s="407"/>
      <c r="T28" s="407"/>
      <c r="U28" s="407"/>
      <c r="V28" s="408"/>
      <c r="W28" s="472"/>
      <c r="X28" s="463"/>
      <c r="Y28" s="464"/>
      <c r="Z28" s="403" t="s">
        <v>182</v>
      </c>
      <c r="AA28" s="404"/>
      <c r="AB28" s="404"/>
      <c r="AC28" s="404"/>
      <c r="AD28" s="404"/>
      <c r="AE28" s="404"/>
      <c r="AF28" s="404"/>
      <c r="AG28" s="405"/>
      <c r="AH28" s="406" t="s">
        <v>127</v>
      </c>
      <c r="AI28" s="407"/>
      <c r="AJ28" s="407"/>
      <c r="AK28" s="407"/>
      <c r="AL28" s="408"/>
      <c r="AM28" s="406" t="s">
        <v>136</v>
      </c>
      <c r="AN28" s="407"/>
      <c r="AO28" s="407"/>
      <c r="AP28" s="407"/>
      <c r="AQ28" s="407"/>
      <c r="AR28" s="408"/>
      <c r="AS28" s="406" t="s">
        <v>127</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2394518</v>
      </c>
      <c r="BO28" s="426"/>
      <c r="BP28" s="426"/>
      <c r="BQ28" s="426"/>
      <c r="BR28" s="426"/>
      <c r="BS28" s="426"/>
      <c r="BT28" s="426"/>
      <c r="BU28" s="427"/>
      <c r="BV28" s="425">
        <v>2156020</v>
      </c>
      <c r="BW28" s="426"/>
      <c r="BX28" s="426"/>
      <c r="BY28" s="426"/>
      <c r="BZ28" s="426"/>
      <c r="CA28" s="426"/>
      <c r="CB28" s="426"/>
      <c r="CC28" s="427"/>
      <c r="CD28" s="199"/>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4"/>
      <c r="DK28" s="184"/>
      <c r="DL28" s="184"/>
      <c r="DM28" s="184"/>
      <c r="DN28" s="184"/>
      <c r="DO28" s="184"/>
    </row>
    <row r="29" spans="1:119" ht="18.75" customHeight="1" x14ac:dyDescent="0.15">
      <c r="A29" s="185"/>
      <c r="B29" s="462"/>
      <c r="C29" s="463"/>
      <c r="D29" s="464"/>
      <c r="E29" s="403" t="s">
        <v>184</v>
      </c>
      <c r="F29" s="404"/>
      <c r="G29" s="404"/>
      <c r="H29" s="404"/>
      <c r="I29" s="404"/>
      <c r="J29" s="404"/>
      <c r="K29" s="405"/>
      <c r="L29" s="406">
        <v>16</v>
      </c>
      <c r="M29" s="407"/>
      <c r="N29" s="407"/>
      <c r="O29" s="407"/>
      <c r="P29" s="408"/>
      <c r="Q29" s="406">
        <v>3940</v>
      </c>
      <c r="R29" s="407"/>
      <c r="S29" s="407"/>
      <c r="T29" s="407"/>
      <c r="U29" s="407"/>
      <c r="V29" s="408"/>
      <c r="W29" s="473"/>
      <c r="X29" s="474"/>
      <c r="Y29" s="475"/>
      <c r="Z29" s="403" t="s">
        <v>185</v>
      </c>
      <c r="AA29" s="404"/>
      <c r="AB29" s="404"/>
      <c r="AC29" s="404"/>
      <c r="AD29" s="404"/>
      <c r="AE29" s="404"/>
      <c r="AF29" s="404"/>
      <c r="AG29" s="405"/>
      <c r="AH29" s="406">
        <v>382</v>
      </c>
      <c r="AI29" s="407"/>
      <c r="AJ29" s="407"/>
      <c r="AK29" s="407"/>
      <c r="AL29" s="408"/>
      <c r="AM29" s="406">
        <v>1100068</v>
      </c>
      <c r="AN29" s="407"/>
      <c r="AO29" s="407"/>
      <c r="AP29" s="407"/>
      <c r="AQ29" s="407"/>
      <c r="AR29" s="408"/>
      <c r="AS29" s="406">
        <v>2880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405209</v>
      </c>
      <c r="BO29" s="431"/>
      <c r="BP29" s="431"/>
      <c r="BQ29" s="431"/>
      <c r="BR29" s="431"/>
      <c r="BS29" s="431"/>
      <c r="BT29" s="431"/>
      <c r="BU29" s="432"/>
      <c r="BV29" s="430">
        <v>1320753</v>
      </c>
      <c r="BW29" s="431"/>
      <c r="BX29" s="431"/>
      <c r="BY29" s="431"/>
      <c r="BZ29" s="431"/>
      <c r="CA29" s="431"/>
      <c r="CB29" s="431"/>
      <c r="CC29" s="432"/>
      <c r="CD29" s="201"/>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4"/>
      <c r="DK29" s="184"/>
      <c r="DL29" s="184"/>
      <c r="DM29" s="184"/>
      <c r="DN29" s="184"/>
      <c r="DO29" s="184"/>
    </row>
    <row r="30" spans="1:119" ht="18.75" customHeight="1" thickBot="1" x14ac:dyDescent="0.2">
      <c r="A30" s="185"/>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93.1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5187354</v>
      </c>
      <c r="BO30" s="434"/>
      <c r="BP30" s="434"/>
      <c r="BQ30" s="434"/>
      <c r="BR30" s="434"/>
      <c r="BS30" s="434"/>
      <c r="BT30" s="434"/>
      <c r="BU30" s="435"/>
      <c r="BV30" s="433">
        <v>6710073</v>
      </c>
      <c r="BW30" s="434"/>
      <c r="BX30" s="434"/>
      <c r="BY30" s="434"/>
      <c r="BZ30" s="434"/>
      <c r="CA30" s="434"/>
      <c r="CB30" s="434"/>
      <c r="CC30" s="43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3" t="s">
        <v>194</v>
      </c>
      <c r="D33" s="393"/>
      <c r="E33" s="392" t="s">
        <v>195</v>
      </c>
      <c r="F33" s="392"/>
      <c r="G33" s="392"/>
      <c r="H33" s="392"/>
      <c r="I33" s="392"/>
      <c r="J33" s="392"/>
      <c r="K33" s="392"/>
      <c r="L33" s="392"/>
      <c r="M33" s="392"/>
      <c r="N33" s="392"/>
      <c r="O33" s="392"/>
      <c r="P33" s="392"/>
      <c r="Q33" s="392"/>
      <c r="R33" s="392"/>
      <c r="S33" s="392"/>
      <c r="T33" s="214"/>
      <c r="U33" s="393" t="s">
        <v>196</v>
      </c>
      <c r="V33" s="393"/>
      <c r="W33" s="392" t="s">
        <v>197</v>
      </c>
      <c r="X33" s="392"/>
      <c r="Y33" s="392"/>
      <c r="Z33" s="392"/>
      <c r="AA33" s="392"/>
      <c r="AB33" s="392"/>
      <c r="AC33" s="392"/>
      <c r="AD33" s="392"/>
      <c r="AE33" s="392"/>
      <c r="AF33" s="392"/>
      <c r="AG33" s="392"/>
      <c r="AH33" s="392"/>
      <c r="AI33" s="392"/>
      <c r="AJ33" s="392"/>
      <c r="AK33" s="392"/>
      <c r="AL33" s="214"/>
      <c r="AM33" s="393" t="s">
        <v>198</v>
      </c>
      <c r="AN33" s="393"/>
      <c r="AO33" s="392" t="s">
        <v>197</v>
      </c>
      <c r="AP33" s="392"/>
      <c r="AQ33" s="392"/>
      <c r="AR33" s="392"/>
      <c r="AS33" s="392"/>
      <c r="AT33" s="392"/>
      <c r="AU33" s="392"/>
      <c r="AV33" s="392"/>
      <c r="AW33" s="392"/>
      <c r="AX33" s="392"/>
      <c r="AY33" s="392"/>
      <c r="AZ33" s="392"/>
      <c r="BA33" s="392"/>
      <c r="BB33" s="392"/>
      <c r="BC33" s="392"/>
      <c r="BD33" s="215"/>
      <c r="BE33" s="392" t="s">
        <v>199</v>
      </c>
      <c r="BF33" s="392"/>
      <c r="BG33" s="392" t="s">
        <v>200</v>
      </c>
      <c r="BH33" s="392"/>
      <c r="BI33" s="392"/>
      <c r="BJ33" s="392"/>
      <c r="BK33" s="392"/>
      <c r="BL33" s="392"/>
      <c r="BM33" s="392"/>
      <c r="BN33" s="392"/>
      <c r="BO33" s="392"/>
      <c r="BP33" s="392"/>
      <c r="BQ33" s="392"/>
      <c r="BR33" s="392"/>
      <c r="BS33" s="392"/>
      <c r="BT33" s="392"/>
      <c r="BU33" s="392"/>
      <c r="BV33" s="215"/>
      <c r="BW33" s="393" t="s">
        <v>199</v>
      </c>
      <c r="BX33" s="393"/>
      <c r="BY33" s="392" t="s">
        <v>201</v>
      </c>
      <c r="BZ33" s="392"/>
      <c r="CA33" s="392"/>
      <c r="CB33" s="392"/>
      <c r="CC33" s="392"/>
      <c r="CD33" s="392"/>
      <c r="CE33" s="392"/>
      <c r="CF33" s="392"/>
      <c r="CG33" s="392"/>
      <c r="CH33" s="392"/>
      <c r="CI33" s="392"/>
      <c r="CJ33" s="392"/>
      <c r="CK33" s="392"/>
      <c r="CL33" s="392"/>
      <c r="CM33" s="392"/>
      <c r="CN33" s="214"/>
      <c r="CO33" s="393" t="s">
        <v>198</v>
      </c>
      <c r="CP33" s="393"/>
      <c r="CQ33" s="392" t="s">
        <v>202</v>
      </c>
      <c r="CR33" s="392"/>
      <c r="CS33" s="392"/>
      <c r="CT33" s="392"/>
      <c r="CU33" s="392"/>
      <c r="CV33" s="392"/>
      <c r="CW33" s="392"/>
      <c r="CX33" s="392"/>
      <c r="CY33" s="392"/>
      <c r="CZ33" s="392"/>
      <c r="DA33" s="392"/>
      <c r="DB33" s="392"/>
      <c r="DC33" s="392"/>
      <c r="DD33" s="392"/>
      <c r="DE33" s="392"/>
      <c r="DF33" s="214"/>
      <c r="DG33" s="391" t="s">
        <v>203</v>
      </c>
      <c r="DH33" s="391"/>
      <c r="DI33" s="216"/>
      <c r="DJ33" s="184"/>
      <c r="DK33" s="184"/>
      <c r="DL33" s="184"/>
      <c r="DM33" s="184"/>
      <c r="DN33" s="184"/>
      <c r="DO33" s="184"/>
    </row>
    <row r="34" spans="1:119" ht="32.25" customHeight="1" x14ac:dyDescent="0.15">
      <c r="A34" s="185"/>
      <c r="B34" s="211"/>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2"/>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2"/>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2"/>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2"/>
      <c r="BW34" s="389">
        <f>IF(BY34="","",MAX(C34:D43,U34:V43,AM34:AN43,BE34:BF43)+1)</f>
        <v>7</v>
      </c>
      <c r="BX34" s="389"/>
      <c r="BY34" s="388" t="str">
        <f>IF('各会計、関係団体の財政状況及び健全化判断比率'!B68="","",'各会計、関係団体の財政状況及び健全化判断比率'!B68)</f>
        <v>宮城東部衛生処理組合</v>
      </c>
      <c r="BZ34" s="388"/>
      <c r="CA34" s="388"/>
      <c r="CB34" s="388"/>
      <c r="CC34" s="388"/>
      <c r="CD34" s="388"/>
      <c r="CE34" s="388"/>
      <c r="CF34" s="388"/>
      <c r="CG34" s="388"/>
      <c r="CH34" s="388"/>
      <c r="CI34" s="388"/>
      <c r="CJ34" s="388"/>
      <c r="CK34" s="388"/>
      <c r="CL34" s="388"/>
      <c r="CM34" s="388"/>
      <c r="CN34" s="212"/>
      <c r="CO34" s="389">
        <f>IF(CQ34="","",MAX(C34:D43,U34:V43,AM34:AN43,BE34:BF43,BW34:BX43)+1)</f>
        <v>14</v>
      </c>
      <c r="CP34" s="389"/>
      <c r="CQ34" s="388" t="str">
        <f>IF('各会計、関係団体の財政状況及び健全化判断比率'!BS7="","",'各会計、関係団体の財政状況及び健全化判断比率'!BS7)</f>
        <v>多賀城市土地開発公社</v>
      </c>
      <c r="CR34" s="388"/>
      <c r="CS34" s="388"/>
      <c r="CT34" s="388"/>
      <c r="CU34" s="388"/>
      <c r="CV34" s="388"/>
      <c r="CW34" s="388"/>
      <c r="CX34" s="388"/>
      <c r="CY34" s="388"/>
      <c r="CZ34" s="388"/>
      <c r="DA34" s="388"/>
      <c r="DB34" s="388"/>
      <c r="DC34" s="388"/>
      <c r="DD34" s="388"/>
      <c r="DE34" s="388"/>
      <c r="DF34" s="209"/>
      <c r="DG34" s="390" t="str">
        <f>IF('各会計、関係団体の財政状況及び健全化判断比率'!BR7="","",'各会計、関係団体の財政状況及び健全化判断比率'!BR7)</f>
        <v/>
      </c>
      <c r="DH34" s="390"/>
      <c r="DI34" s="216"/>
      <c r="DJ34" s="184"/>
      <c r="DK34" s="184"/>
      <c r="DL34" s="184"/>
      <c r="DM34" s="184"/>
      <c r="DN34" s="184"/>
      <c r="DO34" s="184"/>
    </row>
    <row r="35" spans="1:119" ht="32.25" customHeight="1" x14ac:dyDescent="0.15">
      <c r="A35" s="185"/>
      <c r="B35" s="211"/>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2"/>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2"/>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2"/>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2"/>
      <c r="BW35" s="389">
        <f t="shared" ref="BW35:BW43" si="2">IF(BY35="","",BW34+1)</f>
        <v>8</v>
      </c>
      <c r="BX35" s="389"/>
      <c r="BY35" s="388" t="str">
        <f>IF('各会計、関係団体の財政状況及び健全化判断比率'!B69="","",'各会計、関係団体の財政状況及び健全化判断比率'!B69)</f>
        <v>宮城県市町村職員退職手当組合</v>
      </c>
      <c r="BZ35" s="388"/>
      <c r="CA35" s="388"/>
      <c r="CB35" s="388"/>
      <c r="CC35" s="388"/>
      <c r="CD35" s="388"/>
      <c r="CE35" s="388"/>
      <c r="CF35" s="388"/>
      <c r="CG35" s="388"/>
      <c r="CH35" s="388"/>
      <c r="CI35" s="388"/>
      <c r="CJ35" s="388"/>
      <c r="CK35" s="388"/>
      <c r="CL35" s="388"/>
      <c r="CM35" s="388"/>
      <c r="CN35" s="212"/>
      <c r="CO35" s="389">
        <f t="shared" ref="CO35:CO43" si="3">IF(CQ35="","",CO34+1)</f>
        <v>15</v>
      </c>
      <c r="CP35" s="389"/>
      <c r="CQ35" s="388" t="str">
        <f>IF('各会計、関係団体の財政状況及び健全化判断比率'!BS8="","",'各会計、関係団体の財政状況及び健全化判断比率'!BS8)</f>
        <v>多賀城駅北開発</v>
      </c>
      <c r="CR35" s="388"/>
      <c r="CS35" s="388"/>
      <c r="CT35" s="388"/>
      <c r="CU35" s="388"/>
      <c r="CV35" s="388"/>
      <c r="CW35" s="388"/>
      <c r="CX35" s="388"/>
      <c r="CY35" s="388"/>
      <c r="CZ35" s="388"/>
      <c r="DA35" s="388"/>
      <c r="DB35" s="388"/>
      <c r="DC35" s="388"/>
      <c r="DD35" s="388"/>
      <c r="DE35" s="388"/>
      <c r="DF35" s="209"/>
      <c r="DG35" s="390" t="str">
        <f>IF('各会計、関係団体の財政状況及び健全化判断比率'!BR8="","",'各会計、関係団体の財政状況及び健全化判断比率'!BR8)</f>
        <v/>
      </c>
      <c r="DH35" s="390"/>
      <c r="DI35" s="216"/>
      <c r="DJ35" s="184"/>
      <c r="DK35" s="184"/>
      <c r="DL35" s="184"/>
      <c r="DM35" s="184"/>
      <c r="DN35" s="184"/>
      <c r="DO35" s="184"/>
    </row>
    <row r="36" spans="1:119" ht="32.25" customHeight="1" x14ac:dyDescent="0.15">
      <c r="A36" s="185"/>
      <c r="B36" s="211"/>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2"/>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2"/>
      <c r="AM36" s="389" t="str">
        <f t="shared" si="0"/>
        <v/>
      </c>
      <c r="AN36" s="389"/>
      <c r="AO36" s="388"/>
      <c r="AP36" s="388"/>
      <c r="AQ36" s="388"/>
      <c r="AR36" s="388"/>
      <c r="AS36" s="388"/>
      <c r="AT36" s="388"/>
      <c r="AU36" s="388"/>
      <c r="AV36" s="388"/>
      <c r="AW36" s="388"/>
      <c r="AX36" s="388"/>
      <c r="AY36" s="388"/>
      <c r="AZ36" s="388"/>
      <c r="BA36" s="388"/>
      <c r="BB36" s="388"/>
      <c r="BC36" s="388"/>
      <c r="BD36" s="212"/>
      <c r="BE36" s="389" t="str">
        <f t="shared" si="1"/>
        <v/>
      </c>
      <c r="BF36" s="389"/>
      <c r="BG36" s="388"/>
      <c r="BH36" s="388"/>
      <c r="BI36" s="388"/>
      <c r="BJ36" s="388"/>
      <c r="BK36" s="388"/>
      <c r="BL36" s="388"/>
      <c r="BM36" s="388"/>
      <c r="BN36" s="388"/>
      <c r="BO36" s="388"/>
      <c r="BP36" s="388"/>
      <c r="BQ36" s="388"/>
      <c r="BR36" s="388"/>
      <c r="BS36" s="388"/>
      <c r="BT36" s="388"/>
      <c r="BU36" s="388"/>
      <c r="BV36" s="212"/>
      <c r="BW36" s="389">
        <f t="shared" si="2"/>
        <v>9</v>
      </c>
      <c r="BX36" s="389"/>
      <c r="BY36" s="388" t="str">
        <f>IF('各会計、関係団体の財政状況及び健全化判断比率'!B70="","",'各会計、関係団体の財政状況及び健全化判断比率'!B70)</f>
        <v>宮城県市町村非常勤消防団員補償報償組合</v>
      </c>
      <c r="BZ36" s="388"/>
      <c r="CA36" s="388"/>
      <c r="CB36" s="388"/>
      <c r="CC36" s="388"/>
      <c r="CD36" s="388"/>
      <c r="CE36" s="388"/>
      <c r="CF36" s="388"/>
      <c r="CG36" s="388"/>
      <c r="CH36" s="388"/>
      <c r="CI36" s="388"/>
      <c r="CJ36" s="388"/>
      <c r="CK36" s="388"/>
      <c r="CL36" s="388"/>
      <c r="CM36" s="388"/>
      <c r="CN36" s="212"/>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09"/>
      <c r="DG36" s="390" t="str">
        <f>IF('各会計、関係団体の財政状況及び健全化判断比率'!BR9="","",'各会計、関係団体の財政状況及び健全化判断比率'!BR9)</f>
        <v/>
      </c>
      <c r="DH36" s="390"/>
      <c r="DI36" s="216"/>
      <c r="DJ36" s="184"/>
      <c r="DK36" s="184"/>
      <c r="DL36" s="184"/>
      <c r="DM36" s="184"/>
      <c r="DN36" s="184"/>
      <c r="DO36" s="184"/>
    </row>
    <row r="37" spans="1:119" ht="32.25" customHeight="1" x14ac:dyDescent="0.15">
      <c r="A37" s="185"/>
      <c r="B37" s="211"/>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2"/>
      <c r="U37" s="389" t="str">
        <f t="shared" si="4"/>
        <v/>
      </c>
      <c r="V37" s="389"/>
      <c r="W37" s="388"/>
      <c r="X37" s="388"/>
      <c r="Y37" s="388"/>
      <c r="Z37" s="388"/>
      <c r="AA37" s="388"/>
      <c r="AB37" s="388"/>
      <c r="AC37" s="388"/>
      <c r="AD37" s="388"/>
      <c r="AE37" s="388"/>
      <c r="AF37" s="388"/>
      <c r="AG37" s="388"/>
      <c r="AH37" s="388"/>
      <c r="AI37" s="388"/>
      <c r="AJ37" s="388"/>
      <c r="AK37" s="388"/>
      <c r="AL37" s="212"/>
      <c r="AM37" s="389" t="str">
        <f t="shared" si="0"/>
        <v/>
      </c>
      <c r="AN37" s="389"/>
      <c r="AO37" s="388"/>
      <c r="AP37" s="388"/>
      <c r="AQ37" s="388"/>
      <c r="AR37" s="388"/>
      <c r="AS37" s="388"/>
      <c r="AT37" s="388"/>
      <c r="AU37" s="388"/>
      <c r="AV37" s="388"/>
      <c r="AW37" s="388"/>
      <c r="AX37" s="388"/>
      <c r="AY37" s="388"/>
      <c r="AZ37" s="388"/>
      <c r="BA37" s="388"/>
      <c r="BB37" s="388"/>
      <c r="BC37" s="388"/>
      <c r="BD37" s="212"/>
      <c r="BE37" s="389" t="str">
        <f t="shared" si="1"/>
        <v/>
      </c>
      <c r="BF37" s="389"/>
      <c r="BG37" s="388"/>
      <c r="BH37" s="388"/>
      <c r="BI37" s="388"/>
      <c r="BJ37" s="388"/>
      <c r="BK37" s="388"/>
      <c r="BL37" s="388"/>
      <c r="BM37" s="388"/>
      <c r="BN37" s="388"/>
      <c r="BO37" s="388"/>
      <c r="BP37" s="388"/>
      <c r="BQ37" s="388"/>
      <c r="BR37" s="388"/>
      <c r="BS37" s="388"/>
      <c r="BT37" s="388"/>
      <c r="BU37" s="388"/>
      <c r="BV37" s="212"/>
      <c r="BW37" s="389">
        <f t="shared" si="2"/>
        <v>10</v>
      </c>
      <c r="BX37" s="389"/>
      <c r="BY37" s="388" t="str">
        <f>IF('各会計、関係団体の財政状況及び健全化判断比率'!B71="","",'各会計、関係団体の財政状況及び健全化判断比率'!B71)</f>
        <v>塩釜地区消防事務組合</v>
      </c>
      <c r="BZ37" s="388"/>
      <c r="CA37" s="388"/>
      <c r="CB37" s="388"/>
      <c r="CC37" s="388"/>
      <c r="CD37" s="388"/>
      <c r="CE37" s="388"/>
      <c r="CF37" s="388"/>
      <c r="CG37" s="388"/>
      <c r="CH37" s="388"/>
      <c r="CI37" s="388"/>
      <c r="CJ37" s="388"/>
      <c r="CK37" s="388"/>
      <c r="CL37" s="388"/>
      <c r="CM37" s="388"/>
      <c r="CN37" s="212"/>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09"/>
      <c r="DG37" s="390" t="str">
        <f>IF('各会計、関係団体の財政状況及び健全化判断比率'!BR10="","",'各会計、関係団体の財政状況及び健全化判断比率'!BR10)</f>
        <v/>
      </c>
      <c r="DH37" s="390"/>
      <c r="DI37" s="216"/>
      <c r="DJ37" s="184"/>
      <c r="DK37" s="184"/>
      <c r="DL37" s="184"/>
      <c r="DM37" s="184"/>
      <c r="DN37" s="184"/>
      <c r="DO37" s="184"/>
    </row>
    <row r="38" spans="1:119" ht="32.25" customHeight="1" x14ac:dyDescent="0.15">
      <c r="A38" s="185"/>
      <c r="B38" s="211"/>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2"/>
      <c r="U38" s="389" t="str">
        <f t="shared" si="4"/>
        <v/>
      </c>
      <c r="V38" s="389"/>
      <c r="W38" s="388"/>
      <c r="X38" s="388"/>
      <c r="Y38" s="388"/>
      <c r="Z38" s="388"/>
      <c r="AA38" s="388"/>
      <c r="AB38" s="388"/>
      <c r="AC38" s="388"/>
      <c r="AD38" s="388"/>
      <c r="AE38" s="388"/>
      <c r="AF38" s="388"/>
      <c r="AG38" s="388"/>
      <c r="AH38" s="388"/>
      <c r="AI38" s="388"/>
      <c r="AJ38" s="388"/>
      <c r="AK38" s="388"/>
      <c r="AL38" s="212"/>
      <c r="AM38" s="389" t="str">
        <f t="shared" si="0"/>
        <v/>
      </c>
      <c r="AN38" s="389"/>
      <c r="AO38" s="388"/>
      <c r="AP38" s="388"/>
      <c r="AQ38" s="388"/>
      <c r="AR38" s="388"/>
      <c r="AS38" s="388"/>
      <c r="AT38" s="388"/>
      <c r="AU38" s="388"/>
      <c r="AV38" s="388"/>
      <c r="AW38" s="388"/>
      <c r="AX38" s="388"/>
      <c r="AY38" s="388"/>
      <c r="AZ38" s="388"/>
      <c r="BA38" s="388"/>
      <c r="BB38" s="388"/>
      <c r="BC38" s="388"/>
      <c r="BD38" s="212"/>
      <c r="BE38" s="389" t="str">
        <f t="shared" si="1"/>
        <v/>
      </c>
      <c r="BF38" s="389"/>
      <c r="BG38" s="388"/>
      <c r="BH38" s="388"/>
      <c r="BI38" s="388"/>
      <c r="BJ38" s="388"/>
      <c r="BK38" s="388"/>
      <c r="BL38" s="388"/>
      <c r="BM38" s="388"/>
      <c r="BN38" s="388"/>
      <c r="BO38" s="388"/>
      <c r="BP38" s="388"/>
      <c r="BQ38" s="388"/>
      <c r="BR38" s="388"/>
      <c r="BS38" s="388"/>
      <c r="BT38" s="388"/>
      <c r="BU38" s="388"/>
      <c r="BV38" s="212"/>
      <c r="BW38" s="389">
        <f t="shared" si="2"/>
        <v>11</v>
      </c>
      <c r="BX38" s="389"/>
      <c r="BY38" s="388" t="str">
        <f>IF('各会計、関係団体の財政状況及び健全化判断比率'!B72="","",'各会計、関係団体の財政状況及び健全化判断比率'!B72)</f>
        <v>宮城県市町村自治振興センター</v>
      </c>
      <c r="BZ38" s="388"/>
      <c r="CA38" s="388"/>
      <c r="CB38" s="388"/>
      <c r="CC38" s="388"/>
      <c r="CD38" s="388"/>
      <c r="CE38" s="388"/>
      <c r="CF38" s="388"/>
      <c r="CG38" s="388"/>
      <c r="CH38" s="388"/>
      <c r="CI38" s="388"/>
      <c r="CJ38" s="388"/>
      <c r="CK38" s="388"/>
      <c r="CL38" s="388"/>
      <c r="CM38" s="388"/>
      <c r="CN38" s="212"/>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09"/>
      <c r="DG38" s="390" t="str">
        <f>IF('各会計、関係団体の財政状況及び健全化判断比率'!BR11="","",'各会計、関係団体の財政状況及び健全化判断比率'!BR11)</f>
        <v/>
      </c>
      <c r="DH38" s="390"/>
      <c r="DI38" s="216"/>
      <c r="DJ38" s="184"/>
      <c r="DK38" s="184"/>
      <c r="DL38" s="184"/>
      <c r="DM38" s="184"/>
      <c r="DN38" s="184"/>
      <c r="DO38" s="184"/>
    </row>
    <row r="39" spans="1:119" ht="32.25" customHeight="1" x14ac:dyDescent="0.15">
      <c r="A39" s="185"/>
      <c r="B39" s="211"/>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2"/>
      <c r="U39" s="389" t="str">
        <f t="shared" si="4"/>
        <v/>
      </c>
      <c r="V39" s="389"/>
      <c r="W39" s="388"/>
      <c r="X39" s="388"/>
      <c r="Y39" s="388"/>
      <c r="Z39" s="388"/>
      <c r="AA39" s="388"/>
      <c r="AB39" s="388"/>
      <c r="AC39" s="388"/>
      <c r="AD39" s="388"/>
      <c r="AE39" s="388"/>
      <c r="AF39" s="388"/>
      <c r="AG39" s="388"/>
      <c r="AH39" s="388"/>
      <c r="AI39" s="388"/>
      <c r="AJ39" s="388"/>
      <c r="AK39" s="388"/>
      <c r="AL39" s="212"/>
      <c r="AM39" s="389" t="str">
        <f t="shared" si="0"/>
        <v/>
      </c>
      <c r="AN39" s="389"/>
      <c r="AO39" s="388"/>
      <c r="AP39" s="388"/>
      <c r="AQ39" s="388"/>
      <c r="AR39" s="388"/>
      <c r="AS39" s="388"/>
      <c r="AT39" s="388"/>
      <c r="AU39" s="388"/>
      <c r="AV39" s="388"/>
      <c r="AW39" s="388"/>
      <c r="AX39" s="388"/>
      <c r="AY39" s="388"/>
      <c r="AZ39" s="388"/>
      <c r="BA39" s="388"/>
      <c r="BB39" s="388"/>
      <c r="BC39" s="388"/>
      <c r="BD39" s="212"/>
      <c r="BE39" s="389" t="str">
        <f t="shared" si="1"/>
        <v/>
      </c>
      <c r="BF39" s="389"/>
      <c r="BG39" s="388"/>
      <c r="BH39" s="388"/>
      <c r="BI39" s="388"/>
      <c r="BJ39" s="388"/>
      <c r="BK39" s="388"/>
      <c r="BL39" s="388"/>
      <c r="BM39" s="388"/>
      <c r="BN39" s="388"/>
      <c r="BO39" s="388"/>
      <c r="BP39" s="388"/>
      <c r="BQ39" s="388"/>
      <c r="BR39" s="388"/>
      <c r="BS39" s="388"/>
      <c r="BT39" s="388"/>
      <c r="BU39" s="388"/>
      <c r="BV39" s="212"/>
      <c r="BW39" s="389">
        <f t="shared" si="2"/>
        <v>12</v>
      </c>
      <c r="BX39" s="389"/>
      <c r="BY39" s="388" t="str">
        <f>IF('各会計、関係団体の財政状況及び健全化判断比率'!B73="","",'各会計、関係団体の財政状況及び健全化判断比率'!B73)</f>
        <v>宮城県後期高齢者医療連合組合</v>
      </c>
      <c r="BZ39" s="388"/>
      <c r="CA39" s="388"/>
      <c r="CB39" s="388"/>
      <c r="CC39" s="388"/>
      <c r="CD39" s="388"/>
      <c r="CE39" s="388"/>
      <c r="CF39" s="388"/>
      <c r="CG39" s="388"/>
      <c r="CH39" s="388"/>
      <c r="CI39" s="388"/>
      <c r="CJ39" s="388"/>
      <c r="CK39" s="388"/>
      <c r="CL39" s="388"/>
      <c r="CM39" s="388"/>
      <c r="CN39" s="212"/>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09"/>
      <c r="DG39" s="390" t="str">
        <f>IF('各会計、関係団体の財政状況及び健全化判断比率'!BR12="","",'各会計、関係団体の財政状況及び健全化判断比率'!BR12)</f>
        <v/>
      </c>
      <c r="DH39" s="390"/>
      <c r="DI39" s="216"/>
      <c r="DJ39" s="184"/>
      <c r="DK39" s="184"/>
      <c r="DL39" s="184"/>
      <c r="DM39" s="184"/>
      <c r="DN39" s="184"/>
      <c r="DO39" s="184"/>
    </row>
    <row r="40" spans="1:119" ht="32.25" customHeight="1" x14ac:dyDescent="0.15">
      <c r="A40" s="185"/>
      <c r="B40" s="211"/>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2"/>
      <c r="U40" s="389" t="str">
        <f t="shared" si="4"/>
        <v/>
      </c>
      <c r="V40" s="389"/>
      <c r="W40" s="388"/>
      <c r="X40" s="388"/>
      <c r="Y40" s="388"/>
      <c r="Z40" s="388"/>
      <c r="AA40" s="388"/>
      <c r="AB40" s="388"/>
      <c r="AC40" s="388"/>
      <c r="AD40" s="388"/>
      <c r="AE40" s="388"/>
      <c r="AF40" s="388"/>
      <c r="AG40" s="388"/>
      <c r="AH40" s="388"/>
      <c r="AI40" s="388"/>
      <c r="AJ40" s="388"/>
      <c r="AK40" s="388"/>
      <c r="AL40" s="212"/>
      <c r="AM40" s="389" t="str">
        <f t="shared" si="0"/>
        <v/>
      </c>
      <c r="AN40" s="389"/>
      <c r="AO40" s="388"/>
      <c r="AP40" s="388"/>
      <c r="AQ40" s="388"/>
      <c r="AR40" s="388"/>
      <c r="AS40" s="388"/>
      <c r="AT40" s="388"/>
      <c r="AU40" s="388"/>
      <c r="AV40" s="388"/>
      <c r="AW40" s="388"/>
      <c r="AX40" s="388"/>
      <c r="AY40" s="388"/>
      <c r="AZ40" s="388"/>
      <c r="BA40" s="388"/>
      <c r="BB40" s="388"/>
      <c r="BC40" s="388"/>
      <c r="BD40" s="212"/>
      <c r="BE40" s="389" t="str">
        <f t="shared" si="1"/>
        <v/>
      </c>
      <c r="BF40" s="389"/>
      <c r="BG40" s="388"/>
      <c r="BH40" s="388"/>
      <c r="BI40" s="388"/>
      <c r="BJ40" s="388"/>
      <c r="BK40" s="388"/>
      <c r="BL40" s="388"/>
      <c r="BM40" s="388"/>
      <c r="BN40" s="388"/>
      <c r="BO40" s="388"/>
      <c r="BP40" s="388"/>
      <c r="BQ40" s="388"/>
      <c r="BR40" s="388"/>
      <c r="BS40" s="388"/>
      <c r="BT40" s="388"/>
      <c r="BU40" s="388"/>
      <c r="BV40" s="212"/>
      <c r="BW40" s="389">
        <f t="shared" si="2"/>
        <v>13</v>
      </c>
      <c r="BX40" s="389"/>
      <c r="BY40" s="388" t="str">
        <f>IF('各会計、関係団体の財政状況及び健全化判断比率'!B74="","",'各会計、関係団体の財政状況及び健全化判断比率'!B74)</f>
        <v>宮城県後期高齢者医療事業会計</v>
      </c>
      <c r="BZ40" s="388"/>
      <c r="CA40" s="388"/>
      <c r="CB40" s="388"/>
      <c r="CC40" s="388"/>
      <c r="CD40" s="388"/>
      <c r="CE40" s="388"/>
      <c r="CF40" s="388"/>
      <c r="CG40" s="388"/>
      <c r="CH40" s="388"/>
      <c r="CI40" s="388"/>
      <c r="CJ40" s="388"/>
      <c r="CK40" s="388"/>
      <c r="CL40" s="388"/>
      <c r="CM40" s="388"/>
      <c r="CN40" s="212"/>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09"/>
      <c r="DG40" s="390" t="str">
        <f>IF('各会計、関係団体の財政状況及び健全化判断比率'!BR13="","",'各会計、関係団体の財政状況及び健全化判断比率'!BR13)</f>
        <v/>
      </c>
      <c r="DH40" s="390"/>
      <c r="DI40" s="216"/>
      <c r="DJ40" s="184"/>
      <c r="DK40" s="184"/>
      <c r="DL40" s="184"/>
      <c r="DM40" s="184"/>
      <c r="DN40" s="184"/>
      <c r="DO40" s="184"/>
    </row>
    <row r="41" spans="1:119" ht="32.25" customHeight="1" x14ac:dyDescent="0.15">
      <c r="A41" s="185"/>
      <c r="B41" s="211"/>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2"/>
      <c r="U41" s="389" t="str">
        <f t="shared" si="4"/>
        <v/>
      </c>
      <c r="V41" s="389"/>
      <c r="W41" s="388"/>
      <c r="X41" s="388"/>
      <c r="Y41" s="388"/>
      <c r="Z41" s="388"/>
      <c r="AA41" s="388"/>
      <c r="AB41" s="388"/>
      <c r="AC41" s="388"/>
      <c r="AD41" s="388"/>
      <c r="AE41" s="388"/>
      <c r="AF41" s="388"/>
      <c r="AG41" s="388"/>
      <c r="AH41" s="388"/>
      <c r="AI41" s="388"/>
      <c r="AJ41" s="388"/>
      <c r="AK41" s="388"/>
      <c r="AL41" s="212"/>
      <c r="AM41" s="389" t="str">
        <f t="shared" si="0"/>
        <v/>
      </c>
      <c r="AN41" s="389"/>
      <c r="AO41" s="388"/>
      <c r="AP41" s="388"/>
      <c r="AQ41" s="388"/>
      <c r="AR41" s="388"/>
      <c r="AS41" s="388"/>
      <c r="AT41" s="388"/>
      <c r="AU41" s="388"/>
      <c r="AV41" s="388"/>
      <c r="AW41" s="388"/>
      <c r="AX41" s="388"/>
      <c r="AY41" s="388"/>
      <c r="AZ41" s="388"/>
      <c r="BA41" s="388"/>
      <c r="BB41" s="388"/>
      <c r="BC41" s="388"/>
      <c r="BD41" s="212"/>
      <c r="BE41" s="389" t="str">
        <f t="shared" si="1"/>
        <v/>
      </c>
      <c r="BF41" s="389"/>
      <c r="BG41" s="388"/>
      <c r="BH41" s="388"/>
      <c r="BI41" s="388"/>
      <c r="BJ41" s="388"/>
      <c r="BK41" s="388"/>
      <c r="BL41" s="388"/>
      <c r="BM41" s="388"/>
      <c r="BN41" s="388"/>
      <c r="BO41" s="388"/>
      <c r="BP41" s="388"/>
      <c r="BQ41" s="388"/>
      <c r="BR41" s="388"/>
      <c r="BS41" s="388"/>
      <c r="BT41" s="388"/>
      <c r="BU41" s="388"/>
      <c r="BV41" s="212"/>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2"/>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09"/>
      <c r="DG41" s="390" t="str">
        <f>IF('各会計、関係団体の財政状況及び健全化判断比率'!BR14="","",'各会計、関係団体の財政状況及び健全化判断比率'!BR14)</f>
        <v/>
      </c>
      <c r="DH41" s="390"/>
      <c r="DI41" s="216"/>
      <c r="DJ41" s="184"/>
      <c r="DK41" s="184"/>
      <c r="DL41" s="184"/>
      <c r="DM41" s="184"/>
      <c r="DN41" s="184"/>
      <c r="DO41" s="184"/>
    </row>
    <row r="42" spans="1:119" ht="32.25" customHeight="1" x14ac:dyDescent="0.15">
      <c r="A42" s="184"/>
      <c r="B42" s="211"/>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2"/>
      <c r="U42" s="389" t="str">
        <f t="shared" si="4"/>
        <v/>
      </c>
      <c r="V42" s="389"/>
      <c r="W42" s="388"/>
      <c r="X42" s="388"/>
      <c r="Y42" s="388"/>
      <c r="Z42" s="388"/>
      <c r="AA42" s="388"/>
      <c r="AB42" s="388"/>
      <c r="AC42" s="388"/>
      <c r="AD42" s="388"/>
      <c r="AE42" s="388"/>
      <c r="AF42" s="388"/>
      <c r="AG42" s="388"/>
      <c r="AH42" s="388"/>
      <c r="AI42" s="388"/>
      <c r="AJ42" s="388"/>
      <c r="AK42" s="388"/>
      <c r="AL42" s="212"/>
      <c r="AM42" s="389" t="str">
        <f t="shared" si="0"/>
        <v/>
      </c>
      <c r="AN42" s="389"/>
      <c r="AO42" s="388"/>
      <c r="AP42" s="388"/>
      <c r="AQ42" s="388"/>
      <c r="AR42" s="388"/>
      <c r="AS42" s="388"/>
      <c r="AT42" s="388"/>
      <c r="AU42" s="388"/>
      <c r="AV42" s="388"/>
      <c r="AW42" s="388"/>
      <c r="AX42" s="388"/>
      <c r="AY42" s="388"/>
      <c r="AZ42" s="388"/>
      <c r="BA42" s="388"/>
      <c r="BB42" s="388"/>
      <c r="BC42" s="388"/>
      <c r="BD42" s="212"/>
      <c r="BE42" s="389" t="str">
        <f t="shared" si="1"/>
        <v/>
      </c>
      <c r="BF42" s="389"/>
      <c r="BG42" s="388"/>
      <c r="BH42" s="388"/>
      <c r="BI42" s="388"/>
      <c r="BJ42" s="388"/>
      <c r="BK42" s="388"/>
      <c r="BL42" s="388"/>
      <c r="BM42" s="388"/>
      <c r="BN42" s="388"/>
      <c r="BO42" s="388"/>
      <c r="BP42" s="388"/>
      <c r="BQ42" s="388"/>
      <c r="BR42" s="388"/>
      <c r="BS42" s="388"/>
      <c r="BT42" s="388"/>
      <c r="BU42" s="388"/>
      <c r="BV42" s="212"/>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2"/>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09"/>
      <c r="DG42" s="390" t="str">
        <f>IF('各会計、関係団体の財政状況及び健全化判断比率'!BR15="","",'各会計、関係団体の財政状況及び健全化判断比率'!BR15)</f>
        <v/>
      </c>
      <c r="DH42" s="390"/>
      <c r="DI42" s="216"/>
      <c r="DJ42" s="184"/>
      <c r="DK42" s="184"/>
      <c r="DL42" s="184"/>
      <c r="DM42" s="184"/>
      <c r="DN42" s="184"/>
      <c r="DO42" s="184"/>
    </row>
    <row r="43" spans="1:119" ht="32.25" customHeight="1" x14ac:dyDescent="0.15">
      <c r="A43" s="184"/>
      <c r="B43" s="211"/>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2"/>
      <c r="U43" s="389" t="str">
        <f t="shared" si="4"/>
        <v/>
      </c>
      <c r="V43" s="389"/>
      <c r="W43" s="388"/>
      <c r="X43" s="388"/>
      <c r="Y43" s="388"/>
      <c r="Z43" s="388"/>
      <c r="AA43" s="388"/>
      <c r="AB43" s="388"/>
      <c r="AC43" s="388"/>
      <c r="AD43" s="388"/>
      <c r="AE43" s="388"/>
      <c r="AF43" s="388"/>
      <c r="AG43" s="388"/>
      <c r="AH43" s="388"/>
      <c r="AI43" s="388"/>
      <c r="AJ43" s="388"/>
      <c r="AK43" s="388"/>
      <c r="AL43" s="212"/>
      <c r="AM43" s="389" t="str">
        <f t="shared" si="0"/>
        <v/>
      </c>
      <c r="AN43" s="389"/>
      <c r="AO43" s="388"/>
      <c r="AP43" s="388"/>
      <c r="AQ43" s="388"/>
      <c r="AR43" s="388"/>
      <c r="AS43" s="388"/>
      <c r="AT43" s="388"/>
      <c r="AU43" s="388"/>
      <c r="AV43" s="388"/>
      <c r="AW43" s="388"/>
      <c r="AX43" s="388"/>
      <c r="AY43" s="388"/>
      <c r="AZ43" s="388"/>
      <c r="BA43" s="388"/>
      <c r="BB43" s="388"/>
      <c r="BC43" s="388"/>
      <c r="BD43" s="212"/>
      <c r="BE43" s="389" t="str">
        <f t="shared" si="1"/>
        <v/>
      </c>
      <c r="BF43" s="389"/>
      <c r="BG43" s="388"/>
      <c r="BH43" s="388"/>
      <c r="BI43" s="388"/>
      <c r="BJ43" s="388"/>
      <c r="BK43" s="388"/>
      <c r="BL43" s="388"/>
      <c r="BM43" s="388"/>
      <c r="BN43" s="388"/>
      <c r="BO43" s="388"/>
      <c r="BP43" s="388"/>
      <c r="BQ43" s="388"/>
      <c r="BR43" s="388"/>
      <c r="BS43" s="388"/>
      <c r="BT43" s="388"/>
      <c r="BU43" s="388"/>
      <c r="BV43" s="212"/>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2"/>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09"/>
      <c r="DG43" s="390" t="str">
        <f>IF('各会計、関係団体の財政状況及び健全化判断比率'!BR16="","",'各会計、関係団体の財政状況及び健全化判断比率'!BR16)</f>
        <v/>
      </c>
      <c r="DH43" s="39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nY4YlCxFt/fm7OZYgalTS1ofcGfh78Ae2W+oDgTgRYmvLx5kr+QE9D2Prpm4HYp1xt0Mgo09T//9Hu8CMoFX7w==" saltValue="giTdJPiqmjnSKiTEsqQv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P22" sqref="P2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7.25</v>
      </c>
      <c r="G34" s="33">
        <v>6.67</v>
      </c>
      <c r="H34" s="33">
        <v>6.06</v>
      </c>
      <c r="I34" s="33">
        <v>5.91</v>
      </c>
      <c r="J34" s="34">
        <v>6.09</v>
      </c>
      <c r="K34" s="22"/>
      <c r="L34" s="22"/>
      <c r="M34" s="22"/>
      <c r="N34" s="22"/>
      <c r="O34" s="22"/>
      <c r="P34" s="22"/>
    </row>
    <row r="35" spans="1:16" ht="39" customHeight="1" x14ac:dyDescent="0.15">
      <c r="A35" s="22"/>
      <c r="B35" s="35"/>
      <c r="C35" s="1206" t="s">
        <v>566</v>
      </c>
      <c r="D35" s="1207"/>
      <c r="E35" s="1208"/>
      <c r="F35" s="36">
        <v>1.21</v>
      </c>
      <c r="G35" s="37">
        <v>0.92</v>
      </c>
      <c r="H35" s="37">
        <v>1.21</v>
      </c>
      <c r="I35" s="37">
        <v>5.18</v>
      </c>
      <c r="J35" s="38">
        <v>3.7</v>
      </c>
      <c r="K35" s="22"/>
      <c r="L35" s="22"/>
      <c r="M35" s="22"/>
      <c r="N35" s="22"/>
      <c r="O35" s="22"/>
      <c r="P35" s="22"/>
    </row>
    <row r="36" spans="1:16" ht="39" customHeight="1" x14ac:dyDescent="0.15">
      <c r="A36" s="22"/>
      <c r="B36" s="35"/>
      <c r="C36" s="1206" t="s">
        <v>567</v>
      </c>
      <c r="D36" s="1207"/>
      <c r="E36" s="1208"/>
      <c r="F36" s="36">
        <v>0.8</v>
      </c>
      <c r="G36" s="37">
        <v>1.07</v>
      </c>
      <c r="H36" s="37">
        <v>0.79</v>
      </c>
      <c r="I36" s="37">
        <v>1.2</v>
      </c>
      <c r="J36" s="38">
        <v>0.72</v>
      </c>
      <c r="K36" s="22"/>
      <c r="L36" s="22"/>
      <c r="M36" s="22"/>
      <c r="N36" s="22"/>
      <c r="O36" s="22"/>
      <c r="P36" s="22"/>
    </row>
    <row r="37" spans="1:16" ht="39" customHeight="1" x14ac:dyDescent="0.15">
      <c r="A37" s="22"/>
      <c r="B37" s="35"/>
      <c r="C37" s="1206" t="s">
        <v>568</v>
      </c>
      <c r="D37" s="1207"/>
      <c r="E37" s="1208"/>
      <c r="F37" s="36">
        <v>0</v>
      </c>
      <c r="G37" s="37">
        <v>0</v>
      </c>
      <c r="H37" s="37">
        <v>0</v>
      </c>
      <c r="I37" s="37">
        <v>0.53</v>
      </c>
      <c r="J37" s="38">
        <v>0.6</v>
      </c>
      <c r="K37" s="22"/>
      <c r="L37" s="22"/>
      <c r="M37" s="22"/>
      <c r="N37" s="22"/>
      <c r="O37" s="22"/>
      <c r="P37" s="22"/>
    </row>
    <row r="38" spans="1:16" ht="39" customHeight="1" x14ac:dyDescent="0.15">
      <c r="A38" s="22"/>
      <c r="B38" s="35"/>
      <c r="C38" s="1206" t="s">
        <v>569</v>
      </c>
      <c r="D38" s="1207"/>
      <c r="E38" s="1208"/>
      <c r="F38" s="36">
        <v>1.83</v>
      </c>
      <c r="G38" s="37">
        <v>2.2999999999999998</v>
      </c>
      <c r="H38" s="37">
        <v>2.69</v>
      </c>
      <c r="I38" s="37">
        <v>0.02</v>
      </c>
      <c r="J38" s="38">
        <v>0.03</v>
      </c>
      <c r="K38" s="22"/>
      <c r="L38" s="22"/>
      <c r="M38" s="22"/>
      <c r="N38" s="22"/>
      <c r="O38" s="22"/>
      <c r="P38" s="22"/>
    </row>
    <row r="39" spans="1:16" ht="39" customHeight="1" x14ac:dyDescent="0.15">
      <c r="A39" s="22"/>
      <c r="B39" s="35"/>
      <c r="C39" s="1206" t="s">
        <v>570</v>
      </c>
      <c r="D39" s="1207"/>
      <c r="E39" s="1208"/>
      <c r="F39" s="36">
        <v>0.03</v>
      </c>
      <c r="G39" s="37">
        <v>0.02</v>
      </c>
      <c r="H39" s="37">
        <v>0.04</v>
      </c>
      <c r="I39" s="37">
        <v>0.04</v>
      </c>
      <c r="J39" s="38">
        <v>0.02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v>0</v>
      </c>
      <c r="G43" s="42">
        <v>0</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3iuIGk7zTbuCXn4mBPlRuS2sjGqkh3bme0mQwBBALYCL9lBZH5TEUVzQ8gpgNButmIhPCY614mA++6H7/p5A==" saltValue="uNmmUIF6+l9FaxGG3ls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7" zoomScale="55" zoomScaleNormal="55"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2105</v>
      </c>
      <c r="L45" s="60">
        <v>2208</v>
      </c>
      <c r="M45" s="60">
        <v>2105</v>
      </c>
      <c r="N45" s="60">
        <v>2068</v>
      </c>
      <c r="O45" s="61">
        <v>2078</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14</v>
      </c>
      <c r="F48" s="1216"/>
      <c r="G48" s="1216"/>
      <c r="H48" s="1216"/>
      <c r="I48" s="1216"/>
      <c r="J48" s="1217"/>
      <c r="K48" s="63">
        <v>1001</v>
      </c>
      <c r="L48" s="64">
        <v>1154</v>
      </c>
      <c r="M48" s="64">
        <v>1239</v>
      </c>
      <c r="N48" s="64">
        <v>1066</v>
      </c>
      <c r="O48" s="65">
        <v>1050</v>
      </c>
      <c r="P48" s="48"/>
      <c r="Q48" s="48"/>
      <c r="R48" s="48"/>
      <c r="S48" s="48"/>
      <c r="T48" s="48"/>
      <c r="U48" s="48"/>
    </row>
    <row r="49" spans="1:21" ht="30.75" customHeight="1" x14ac:dyDescent="0.15">
      <c r="A49" s="48"/>
      <c r="B49" s="1234"/>
      <c r="C49" s="1235"/>
      <c r="D49" s="62"/>
      <c r="E49" s="1216" t="s">
        <v>15</v>
      </c>
      <c r="F49" s="1216"/>
      <c r="G49" s="1216"/>
      <c r="H49" s="1216"/>
      <c r="I49" s="1216"/>
      <c r="J49" s="1217"/>
      <c r="K49" s="63">
        <v>113</v>
      </c>
      <c r="L49" s="64">
        <v>114</v>
      </c>
      <c r="M49" s="64">
        <v>67</v>
      </c>
      <c r="N49" s="64">
        <v>15</v>
      </c>
      <c r="O49" s="65">
        <v>14</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516</v>
      </c>
      <c r="L50" s="64">
        <v>2</v>
      </c>
      <c r="M50" s="64">
        <v>2</v>
      </c>
      <c r="N50" s="64">
        <v>2</v>
      </c>
      <c r="O50" s="65">
        <v>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2297</v>
      </c>
      <c r="L52" s="64">
        <v>2507</v>
      </c>
      <c r="M52" s="64">
        <v>2470</v>
      </c>
      <c r="N52" s="64">
        <v>2524</v>
      </c>
      <c r="O52" s="65">
        <v>2583</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922</v>
      </c>
      <c r="L53" s="69">
        <v>971</v>
      </c>
      <c r="M53" s="69">
        <v>943</v>
      </c>
      <c r="N53" s="69">
        <v>627</v>
      </c>
      <c r="O53" s="70">
        <v>561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U8l0NBO5KCpEzSIJ29B8QCVPUQv24LKNCycZF8tOiz+mPveE61Y83rofUsLGDWzILnh6lMtP2VMl7fraN7g==" saltValue="djcrhut0xnxGcq3NMzzV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3" zoomScale="70" zoomScaleNormal="70" zoomScaleSheetLayoutView="100" workbookViewId="0">
      <selection activeCell="M46" sqref="M41: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52" t="s">
        <v>29</v>
      </c>
      <c r="C41" s="1253"/>
      <c r="D41" s="102"/>
      <c r="E41" s="1254" t="s">
        <v>30</v>
      </c>
      <c r="F41" s="1254"/>
      <c r="G41" s="1254"/>
      <c r="H41" s="1255"/>
      <c r="I41" s="103">
        <v>26061</v>
      </c>
      <c r="J41" s="104">
        <v>26176</v>
      </c>
      <c r="K41" s="104">
        <v>25534</v>
      </c>
      <c r="L41" s="104">
        <v>24697</v>
      </c>
      <c r="M41" s="105">
        <v>22675</v>
      </c>
    </row>
    <row r="42" spans="2:13" ht="27.75" customHeight="1" x14ac:dyDescent="0.15">
      <c r="B42" s="1242"/>
      <c r="C42" s="1243"/>
      <c r="D42" s="106"/>
      <c r="E42" s="1246" t="s">
        <v>31</v>
      </c>
      <c r="F42" s="1246"/>
      <c r="G42" s="1246"/>
      <c r="H42" s="1247"/>
      <c r="I42" s="107">
        <v>11</v>
      </c>
      <c r="J42" s="108">
        <v>8</v>
      </c>
      <c r="K42" s="108">
        <v>6</v>
      </c>
      <c r="L42" s="108">
        <v>4</v>
      </c>
      <c r="M42" s="109">
        <v>2</v>
      </c>
    </row>
    <row r="43" spans="2:13" ht="27.75" customHeight="1" x14ac:dyDescent="0.15">
      <c r="B43" s="1242"/>
      <c r="C43" s="1243"/>
      <c r="D43" s="106"/>
      <c r="E43" s="1246" t="s">
        <v>32</v>
      </c>
      <c r="F43" s="1246"/>
      <c r="G43" s="1246"/>
      <c r="H43" s="1247"/>
      <c r="I43" s="107">
        <v>12944</v>
      </c>
      <c r="J43" s="108">
        <v>12639</v>
      </c>
      <c r="K43" s="108">
        <v>12135</v>
      </c>
      <c r="L43" s="108">
        <v>11949</v>
      </c>
      <c r="M43" s="109">
        <v>11621</v>
      </c>
    </row>
    <row r="44" spans="2:13" ht="27.75" customHeight="1" x14ac:dyDescent="0.15">
      <c r="B44" s="1242"/>
      <c r="C44" s="1243"/>
      <c r="D44" s="106"/>
      <c r="E44" s="1246" t="s">
        <v>33</v>
      </c>
      <c r="F44" s="1246"/>
      <c r="G44" s="1246"/>
      <c r="H44" s="1247"/>
      <c r="I44" s="107">
        <v>252</v>
      </c>
      <c r="J44" s="108">
        <v>133</v>
      </c>
      <c r="K44" s="108">
        <v>131</v>
      </c>
      <c r="L44" s="108">
        <v>126</v>
      </c>
      <c r="M44" s="109">
        <v>219</v>
      </c>
    </row>
    <row r="45" spans="2:13" ht="27.75" customHeight="1" x14ac:dyDescent="0.15">
      <c r="B45" s="1242"/>
      <c r="C45" s="1243"/>
      <c r="D45" s="106"/>
      <c r="E45" s="1246" t="s">
        <v>34</v>
      </c>
      <c r="F45" s="1246"/>
      <c r="G45" s="1246"/>
      <c r="H45" s="1247"/>
      <c r="I45" s="107">
        <v>1319</v>
      </c>
      <c r="J45" s="108">
        <v>1306</v>
      </c>
      <c r="K45" s="108">
        <v>1269</v>
      </c>
      <c r="L45" s="108">
        <v>1158</v>
      </c>
      <c r="M45" s="109">
        <v>1157</v>
      </c>
    </row>
    <row r="46" spans="2:13" ht="27.75" customHeight="1" x14ac:dyDescent="0.15">
      <c r="B46" s="1242"/>
      <c r="C46" s="1243"/>
      <c r="D46" s="110"/>
      <c r="E46" s="1246" t="s">
        <v>35</v>
      </c>
      <c r="F46" s="1246"/>
      <c r="G46" s="1246"/>
      <c r="H46" s="1247"/>
      <c r="I46" s="107">
        <v>3</v>
      </c>
      <c r="J46" s="108">
        <v>3</v>
      </c>
      <c r="K46" s="108">
        <v>6</v>
      </c>
      <c r="L46" s="108">
        <v>5</v>
      </c>
      <c r="M46" s="109">
        <v>8</v>
      </c>
    </row>
    <row r="47" spans="2:13" ht="27.75" customHeight="1" x14ac:dyDescent="0.15">
      <c r="B47" s="1242"/>
      <c r="C47" s="1243"/>
      <c r="D47" s="111"/>
      <c r="E47" s="1256" t="s">
        <v>36</v>
      </c>
      <c r="F47" s="1257"/>
      <c r="G47" s="1257"/>
      <c r="H47" s="1258"/>
      <c r="I47" s="107" t="s">
        <v>516</v>
      </c>
      <c r="J47" s="108" t="s">
        <v>516</v>
      </c>
      <c r="K47" s="108" t="s">
        <v>516</v>
      </c>
      <c r="L47" s="108" t="s">
        <v>516</v>
      </c>
      <c r="M47" s="109" t="s">
        <v>516</v>
      </c>
    </row>
    <row r="48" spans="2:13" ht="27.75" customHeight="1" x14ac:dyDescent="0.15">
      <c r="B48" s="1242"/>
      <c r="C48" s="1243"/>
      <c r="D48" s="106"/>
      <c r="E48" s="1246" t="s">
        <v>37</v>
      </c>
      <c r="F48" s="1246"/>
      <c r="G48" s="1246"/>
      <c r="H48" s="1247"/>
      <c r="I48" s="107" t="s">
        <v>516</v>
      </c>
      <c r="J48" s="108" t="s">
        <v>516</v>
      </c>
      <c r="K48" s="108" t="s">
        <v>516</v>
      </c>
      <c r="L48" s="108" t="s">
        <v>516</v>
      </c>
      <c r="M48" s="109" t="s">
        <v>516</v>
      </c>
    </row>
    <row r="49" spans="2:13" ht="27.75" customHeight="1" x14ac:dyDescent="0.15">
      <c r="B49" s="1244"/>
      <c r="C49" s="1245"/>
      <c r="D49" s="106"/>
      <c r="E49" s="1246" t="s">
        <v>38</v>
      </c>
      <c r="F49" s="1246"/>
      <c r="G49" s="1246"/>
      <c r="H49" s="1247"/>
      <c r="I49" s="107" t="s">
        <v>516</v>
      </c>
      <c r="J49" s="108" t="s">
        <v>516</v>
      </c>
      <c r="K49" s="108" t="s">
        <v>516</v>
      </c>
      <c r="L49" s="108" t="s">
        <v>516</v>
      </c>
      <c r="M49" s="109" t="s">
        <v>516</v>
      </c>
    </row>
    <row r="50" spans="2:13" ht="27.75" customHeight="1" x14ac:dyDescent="0.15">
      <c r="B50" s="1240" t="s">
        <v>39</v>
      </c>
      <c r="C50" s="1241"/>
      <c r="D50" s="112"/>
      <c r="E50" s="1246" t="s">
        <v>40</v>
      </c>
      <c r="F50" s="1246"/>
      <c r="G50" s="1246"/>
      <c r="H50" s="1247"/>
      <c r="I50" s="107">
        <v>7893</v>
      </c>
      <c r="J50" s="108">
        <v>7782</v>
      </c>
      <c r="K50" s="108">
        <v>8730</v>
      </c>
      <c r="L50" s="108">
        <v>9595</v>
      </c>
      <c r="M50" s="109">
        <v>8630</v>
      </c>
    </row>
    <row r="51" spans="2:13" ht="27.75" customHeight="1" x14ac:dyDescent="0.15">
      <c r="B51" s="1242"/>
      <c r="C51" s="1243"/>
      <c r="D51" s="106"/>
      <c r="E51" s="1246" t="s">
        <v>41</v>
      </c>
      <c r="F51" s="1246"/>
      <c r="G51" s="1246"/>
      <c r="H51" s="1247"/>
      <c r="I51" s="107">
        <v>5551</v>
      </c>
      <c r="J51" s="108">
        <v>6350</v>
      </c>
      <c r="K51" s="108">
        <v>6220</v>
      </c>
      <c r="L51" s="108">
        <v>6543</v>
      </c>
      <c r="M51" s="109">
        <v>6455</v>
      </c>
    </row>
    <row r="52" spans="2:13" ht="27.75" customHeight="1" x14ac:dyDescent="0.15">
      <c r="B52" s="1244"/>
      <c r="C52" s="1245"/>
      <c r="D52" s="106"/>
      <c r="E52" s="1246" t="s">
        <v>42</v>
      </c>
      <c r="F52" s="1246"/>
      <c r="G52" s="1246"/>
      <c r="H52" s="1247"/>
      <c r="I52" s="107">
        <v>25082</v>
      </c>
      <c r="J52" s="108">
        <v>24108</v>
      </c>
      <c r="K52" s="108">
        <v>23459</v>
      </c>
      <c r="L52" s="108">
        <v>22910</v>
      </c>
      <c r="M52" s="109">
        <v>22180</v>
      </c>
    </row>
    <row r="53" spans="2:13" ht="27.75" customHeight="1" thickBot="1" x14ac:dyDescent="0.2">
      <c r="B53" s="1248" t="s">
        <v>43</v>
      </c>
      <c r="C53" s="1249"/>
      <c r="D53" s="113"/>
      <c r="E53" s="1250" t="s">
        <v>44</v>
      </c>
      <c r="F53" s="1250"/>
      <c r="G53" s="1250"/>
      <c r="H53" s="1251"/>
      <c r="I53" s="114">
        <v>2064</v>
      </c>
      <c r="J53" s="115">
        <v>2025</v>
      </c>
      <c r="K53" s="115">
        <v>674</v>
      </c>
      <c r="L53" s="115">
        <v>-1108</v>
      </c>
      <c r="M53" s="116">
        <v>-1582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8qHX5Q7GNVDT0Wea8UF1hC1s0EIz8ggJzCaqg5m4S3lIOLr9Lv84NmQ6YwTAj3iD70C8uRMMHc6sPkcyfLMQ==" saltValue="X4PkXu67WB4E1I5WMgbC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3" zoomScale="55" zoomScaleNormal="5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1973</v>
      </c>
      <c r="G55" s="128">
        <v>2156</v>
      </c>
      <c r="H55" s="129">
        <v>2395</v>
      </c>
    </row>
    <row r="56" spans="2:8" ht="52.5" customHeight="1" x14ac:dyDescent="0.15">
      <c r="B56" s="130"/>
      <c r="C56" s="1269" t="s">
        <v>48</v>
      </c>
      <c r="D56" s="1269"/>
      <c r="E56" s="1270"/>
      <c r="F56" s="131">
        <v>1167</v>
      </c>
      <c r="G56" s="131">
        <v>1321</v>
      </c>
      <c r="H56" s="132">
        <v>405</v>
      </c>
    </row>
    <row r="57" spans="2:8" ht="53.25" customHeight="1" x14ac:dyDescent="0.15">
      <c r="B57" s="130"/>
      <c r="C57" s="1271" t="s">
        <v>49</v>
      </c>
      <c r="D57" s="1271"/>
      <c r="E57" s="1272"/>
      <c r="F57" s="133">
        <v>7779</v>
      </c>
      <c r="G57" s="133">
        <v>6710</v>
      </c>
      <c r="H57" s="134">
        <v>5187</v>
      </c>
    </row>
    <row r="58" spans="2:8" ht="45.75" customHeight="1" x14ac:dyDescent="0.15">
      <c r="B58" s="135"/>
      <c r="C58" s="1259" t="s">
        <v>586</v>
      </c>
      <c r="D58" s="1260"/>
      <c r="E58" s="1261"/>
      <c r="F58" s="136">
        <v>6528</v>
      </c>
      <c r="G58" s="384">
        <v>3053</v>
      </c>
      <c r="H58" s="385">
        <v>1334</v>
      </c>
    </row>
    <row r="59" spans="2:8" ht="45.75" customHeight="1" x14ac:dyDescent="0.15">
      <c r="B59" s="135"/>
      <c r="C59" s="1259" t="s">
        <v>601</v>
      </c>
      <c r="D59" s="1260"/>
      <c r="E59" s="1261"/>
      <c r="F59" s="136">
        <v>563</v>
      </c>
      <c r="G59" s="384">
        <v>1141</v>
      </c>
      <c r="H59" s="385">
        <v>1096</v>
      </c>
    </row>
    <row r="60" spans="2:8" ht="45.75" customHeight="1" x14ac:dyDescent="0.15">
      <c r="B60" s="135"/>
      <c r="C60" s="1259" t="s">
        <v>587</v>
      </c>
      <c r="D60" s="1260"/>
      <c r="E60" s="1261"/>
      <c r="F60" s="136">
        <v>1002</v>
      </c>
      <c r="G60" s="384">
        <v>948</v>
      </c>
      <c r="H60" s="385">
        <v>840</v>
      </c>
    </row>
    <row r="61" spans="2:8" ht="45.75" customHeight="1" x14ac:dyDescent="0.15">
      <c r="B61" s="135"/>
      <c r="C61" s="1259" t="s">
        <v>602</v>
      </c>
      <c r="D61" s="1260"/>
      <c r="E61" s="1261"/>
      <c r="F61" s="136">
        <v>833</v>
      </c>
      <c r="G61" s="384">
        <v>936</v>
      </c>
      <c r="H61" s="385">
        <v>820</v>
      </c>
    </row>
    <row r="62" spans="2:8" ht="45.75" customHeight="1" thickBot="1" x14ac:dyDescent="0.2">
      <c r="B62" s="137"/>
      <c r="C62" s="1262" t="s">
        <v>588</v>
      </c>
      <c r="D62" s="1263"/>
      <c r="E62" s="1264"/>
      <c r="F62" s="138">
        <v>842</v>
      </c>
      <c r="G62" s="386">
        <v>827</v>
      </c>
      <c r="H62" s="387">
        <v>819</v>
      </c>
    </row>
    <row r="63" spans="2:8" ht="52.5" customHeight="1" thickBot="1" x14ac:dyDescent="0.2">
      <c r="B63" s="139"/>
      <c r="C63" s="1265" t="s">
        <v>50</v>
      </c>
      <c r="D63" s="1265"/>
      <c r="E63" s="1266"/>
      <c r="F63" s="140">
        <v>10918</v>
      </c>
      <c r="G63" s="140">
        <v>10187</v>
      </c>
      <c r="H63" s="141">
        <v>7987</v>
      </c>
    </row>
    <row r="64" spans="2:8" ht="15" customHeight="1" x14ac:dyDescent="0.15"/>
  </sheetData>
  <sheetProtection algorithmName="SHA-512" hashValue="XEXiSSMVK0WBpgKT0wX77uOZpQf5YDyMssLJIRrzam0vpuINCp2fZCUDMDLuT5AUKR3kM0s2bvvJ6mMw+1qdHA==" saltValue="7nWxdeUBPHCp9hg3XGci7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554</v>
      </c>
      <c r="G2" s="155"/>
      <c r="H2" s="156"/>
    </row>
    <row r="3" spans="1:8" x14ac:dyDescent="0.15">
      <c r="A3" s="152" t="s">
        <v>547</v>
      </c>
      <c r="B3" s="157"/>
      <c r="C3" s="158"/>
      <c r="D3" s="159">
        <v>346829</v>
      </c>
      <c r="E3" s="160"/>
      <c r="F3" s="161">
        <v>47278</v>
      </c>
      <c r="G3" s="162"/>
      <c r="H3" s="163"/>
    </row>
    <row r="4" spans="1:8" x14ac:dyDescent="0.15">
      <c r="A4" s="164"/>
      <c r="B4" s="165"/>
      <c r="C4" s="166"/>
      <c r="D4" s="167">
        <v>43470</v>
      </c>
      <c r="E4" s="168"/>
      <c r="F4" s="169">
        <v>24096</v>
      </c>
      <c r="G4" s="170"/>
      <c r="H4" s="171"/>
    </row>
    <row r="5" spans="1:8" x14ac:dyDescent="0.15">
      <c r="A5" s="152" t="s">
        <v>549</v>
      </c>
      <c r="B5" s="157"/>
      <c r="C5" s="158"/>
      <c r="D5" s="159">
        <v>98817</v>
      </c>
      <c r="E5" s="160"/>
      <c r="F5" s="161">
        <v>44504</v>
      </c>
      <c r="G5" s="162"/>
      <c r="H5" s="163"/>
    </row>
    <row r="6" spans="1:8" x14ac:dyDescent="0.15">
      <c r="A6" s="164"/>
      <c r="B6" s="165"/>
      <c r="C6" s="166"/>
      <c r="D6" s="167">
        <v>5531</v>
      </c>
      <c r="E6" s="168"/>
      <c r="F6" s="169">
        <v>25876</v>
      </c>
      <c r="G6" s="170"/>
      <c r="H6" s="171"/>
    </row>
    <row r="7" spans="1:8" x14ac:dyDescent="0.15">
      <c r="A7" s="152" t="s">
        <v>550</v>
      </c>
      <c r="B7" s="157"/>
      <c r="C7" s="158"/>
      <c r="D7" s="159">
        <v>98189</v>
      </c>
      <c r="E7" s="160"/>
      <c r="F7" s="161">
        <v>47820</v>
      </c>
      <c r="G7" s="162"/>
      <c r="H7" s="163"/>
    </row>
    <row r="8" spans="1:8" x14ac:dyDescent="0.15">
      <c r="A8" s="164"/>
      <c r="B8" s="165"/>
      <c r="C8" s="166"/>
      <c r="D8" s="167">
        <v>8182</v>
      </c>
      <c r="E8" s="168"/>
      <c r="F8" s="169">
        <v>25855</v>
      </c>
      <c r="G8" s="170"/>
      <c r="H8" s="171"/>
    </row>
    <row r="9" spans="1:8" x14ac:dyDescent="0.15">
      <c r="A9" s="152" t="s">
        <v>551</v>
      </c>
      <c r="B9" s="157"/>
      <c r="C9" s="158"/>
      <c r="D9" s="159">
        <v>62600</v>
      </c>
      <c r="E9" s="160"/>
      <c r="F9" s="161">
        <v>41934</v>
      </c>
      <c r="G9" s="162"/>
      <c r="H9" s="163"/>
    </row>
    <row r="10" spans="1:8" x14ac:dyDescent="0.15">
      <c r="A10" s="164"/>
      <c r="B10" s="165"/>
      <c r="C10" s="166"/>
      <c r="D10" s="167">
        <v>6746</v>
      </c>
      <c r="E10" s="168"/>
      <c r="F10" s="169">
        <v>23352</v>
      </c>
      <c r="G10" s="170"/>
      <c r="H10" s="171"/>
    </row>
    <row r="11" spans="1:8" x14ac:dyDescent="0.15">
      <c r="A11" s="152" t="s">
        <v>552</v>
      </c>
      <c r="B11" s="157"/>
      <c r="C11" s="158"/>
      <c r="D11" s="159">
        <v>72198</v>
      </c>
      <c r="E11" s="160"/>
      <c r="F11" s="161">
        <v>45588</v>
      </c>
      <c r="G11" s="162"/>
      <c r="H11" s="163"/>
    </row>
    <row r="12" spans="1:8" x14ac:dyDescent="0.15">
      <c r="A12" s="164"/>
      <c r="B12" s="165"/>
      <c r="C12" s="172"/>
      <c r="D12" s="167">
        <v>6770</v>
      </c>
      <c r="E12" s="168"/>
      <c r="F12" s="169">
        <v>24150</v>
      </c>
      <c r="G12" s="170"/>
      <c r="H12" s="171"/>
    </row>
    <row r="13" spans="1:8" x14ac:dyDescent="0.15">
      <c r="A13" s="152"/>
      <c r="B13" s="157"/>
      <c r="C13" s="173"/>
      <c r="D13" s="174">
        <v>135727</v>
      </c>
      <c r="E13" s="175"/>
      <c r="F13" s="176">
        <v>45425</v>
      </c>
      <c r="G13" s="177"/>
      <c r="H13" s="163"/>
    </row>
    <row r="14" spans="1:8" x14ac:dyDescent="0.15">
      <c r="A14" s="164"/>
      <c r="B14" s="165"/>
      <c r="C14" s="166"/>
      <c r="D14" s="167">
        <v>14140</v>
      </c>
      <c r="E14" s="168"/>
      <c r="F14" s="169">
        <v>24666</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1.21</v>
      </c>
      <c r="C19" s="178">
        <f>ROUND(VALUE(SUBSTITUTE(実質収支比率等に係る経年分析!G$48,"▲","-")),2)</f>
        <v>0.92</v>
      </c>
      <c r="D19" s="178">
        <f>ROUND(VALUE(SUBSTITUTE(実質収支比率等に係る経年分析!H$48,"▲","-")),2)</f>
        <v>1.21</v>
      </c>
      <c r="E19" s="178">
        <f>ROUND(VALUE(SUBSTITUTE(実質収支比率等に係る経年分析!I$48,"▲","-")),2)</f>
        <v>5.18</v>
      </c>
      <c r="F19" s="178">
        <f>ROUND(VALUE(SUBSTITUTE(実質収支比率等に係る経年分析!J$48,"▲","-")),2)</f>
        <v>3.7</v>
      </c>
    </row>
    <row r="20" spans="1:11" x14ac:dyDescent="0.15">
      <c r="A20" s="178" t="s">
        <v>54</v>
      </c>
      <c r="B20" s="178">
        <f>ROUND(VALUE(SUBSTITUTE(実質収支比率等に係る経年分析!F$47,"▲","-")),2)</f>
        <v>22.96</v>
      </c>
      <c r="C20" s="178">
        <f>ROUND(VALUE(SUBSTITUTE(実質収支比率等に係る経年分析!G$47,"▲","-")),2)</f>
        <v>16.28</v>
      </c>
      <c r="D20" s="178">
        <f>ROUND(VALUE(SUBSTITUTE(実質収支比率等に係る経年分析!H$47,"▲","-")),2)</f>
        <v>15.85</v>
      </c>
      <c r="E20" s="178">
        <f>ROUND(VALUE(SUBSTITUTE(実質収支比率等に係る経年分析!I$47,"▲","-")),2)</f>
        <v>17.329999999999998</v>
      </c>
      <c r="F20" s="178">
        <f>ROUND(VALUE(SUBSTITUTE(実質収支比率等に係る経年分析!J$47,"▲","-")),2)</f>
        <v>19.3</v>
      </c>
    </row>
    <row r="21" spans="1:11" x14ac:dyDescent="0.15">
      <c r="A21" s="178" t="s">
        <v>55</v>
      </c>
      <c r="B21" s="178">
        <f>IF(ISNUMBER(VALUE(SUBSTITUTE(実質収支比率等に係る経年分析!F$49,"▲","-"))),ROUND(VALUE(SUBSTITUTE(実質収支比率等に係る経年分析!F$49,"▲","-")),2),NA())</f>
        <v>-1.49</v>
      </c>
      <c r="C21" s="178">
        <f>IF(ISNUMBER(VALUE(SUBSTITUTE(実質収支比率等に係る経年分析!G$49,"▲","-"))),ROUND(VALUE(SUBSTITUTE(実質収支比率等に係る経年分析!G$49,"▲","-")),2),NA())</f>
        <v>-7.17</v>
      </c>
      <c r="D21" s="178">
        <f>IF(ISNUMBER(VALUE(SUBSTITUTE(実質収支比率等に係る経年分析!H$49,"▲","-"))),ROUND(VALUE(SUBSTITUTE(実質収支比率等に係る経年分析!H$49,"▲","-")),2),NA())</f>
        <v>-0.5</v>
      </c>
      <c r="E21" s="178">
        <f>IF(ISNUMBER(VALUE(SUBSTITUTE(実質収支比率等に係る経年分析!I$49,"▲","-"))),ROUND(VALUE(SUBSTITUTE(実質収支比率等に係る経年分析!I$49,"▲","-")),2),NA())</f>
        <v>4.5599999999999996</v>
      </c>
      <c r="F21" s="178">
        <f>IF(ISNUMBER(VALUE(SUBSTITUTE(実質収支比率等に係る経年分析!J$49,"▲","-"))),ROUND(VALUE(SUBSTITUTE(実質収支比率等に係る経年分析!J$49,"▲","-")),2),NA())</f>
        <v>8.07</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0.04</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1.83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2.2999999999999998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2.69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0.03</v>
      </c>
    </row>
    <row r="33" spans="1:16" x14ac:dyDescent="0.15">
      <c r="A33" s="179" t="str">
        <f>IF(連結実質赤字比率に係る赤字・黒字の構成分析!C$37="",NA(),連結実質赤字比率に係る赤字・黒字の構成分析!C$37)</f>
        <v>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1.07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0.79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0.72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1.21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0.92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5.18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3.7</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7.25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6.67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6.06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5.91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6.09</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2297</v>
      </c>
      <c r="E42" s="180"/>
      <c r="F42" s="180"/>
      <c r="G42" s="180">
        <f>'実質公債費比率（分子）の構造'!L$52</f>
        <v>2507</v>
      </c>
      <c r="H42" s="180"/>
      <c r="I42" s="180"/>
      <c r="J42" s="180">
        <f>'実質公債費比率（分子）の構造'!M$52</f>
        <v>2470</v>
      </c>
      <c r="K42" s="180"/>
      <c r="L42" s="180"/>
      <c r="M42" s="180">
        <f>'実質公債費比率（分子）の構造'!N$52</f>
        <v>2524</v>
      </c>
      <c r="N42" s="180"/>
      <c r="O42" s="180"/>
      <c r="P42" s="180">
        <f>'実質公債費比率（分子）の構造'!O$52</f>
        <v>2583</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f>'実質公債費比率（分子）の構造'!L$50</f>
        <v>2</v>
      </c>
      <c r="F44" s="180"/>
      <c r="G44" s="180"/>
      <c r="H44" s="180">
        <f>'実質公債費比率（分子）の構造'!M$50</f>
        <v>2</v>
      </c>
      <c r="I44" s="180"/>
      <c r="J44" s="180"/>
      <c r="K44" s="180">
        <f>'実質公債費比率（分子）の構造'!N$50</f>
        <v>2</v>
      </c>
      <c r="L44" s="180"/>
      <c r="M44" s="180"/>
      <c r="N44" s="180">
        <f>'実質公債費比率（分子）の構造'!O$50</f>
        <v>2</v>
      </c>
      <c r="O44" s="180"/>
      <c r="P44" s="180"/>
    </row>
    <row r="45" spans="1:16" x14ac:dyDescent="0.15">
      <c r="A45" s="180" t="s">
        <v>65</v>
      </c>
      <c r="B45" s="180">
        <f>'実質公債費比率（分子）の構造'!K$49</f>
        <v>113</v>
      </c>
      <c r="C45" s="180"/>
      <c r="D45" s="180"/>
      <c r="E45" s="180">
        <f>'実質公債費比率（分子）の構造'!L$49</f>
        <v>114</v>
      </c>
      <c r="F45" s="180"/>
      <c r="G45" s="180"/>
      <c r="H45" s="180">
        <f>'実質公債費比率（分子）の構造'!M$49</f>
        <v>67</v>
      </c>
      <c r="I45" s="180"/>
      <c r="J45" s="180"/>
      <c r="K45" s="180">
        <f>'実質公債費比率（分子）の構造'!N$49</f>
        <v>15</v>
      </c>
      <c r="L45" s="180"/>
      <c r="M45" s="180"/>
      <c r="N45" s="180">
        <f>'実質公債費比率（分子）の構造'!O$49</f>
        <v>14</v>
      </c>
      <c r="O45" s="180"/>
      <c r="P45" s="180"/>
    </row>
    <row r="46" spans="1:16" x14ac:dyDescent="0.15">
      <c r="A46" s="180" t="s">
        <v>66</v>
      </c>
      <c r="B46" s="180">
        <f>'実質公債費比率（分子）の構造'!K$48</f>
        <v>1001</v>
      </c>
      <c r="C46" s="180"/>
      <c r="D46" s="180"/>
      <c r="E46" s="180">
        <f>'実質公債費比率（分子）の構造'!L$48</f>
        <v>1154</v>
      </c>
      <c r="F46" s="180"/>
      <c r="G46" s="180"/>
      <c r="H46" s="180">
        <f>'実質公債費比率（分子）の構造'!M$48</f>
        <v>1239</v>
      </c>
      <c r="I46" s="180"/>
      <c r="J46" s="180"/>
      <c r="K46" s="180">
        <f>'実質公債費比率（分子）の構造'!N$48</f>
        <v>1066</v>
      </c>
      <c r="L46" s="180"/>
      <c r="M46" s="180"/>
      <c r="N46" s="180">
        <f>'実質公債費比率（分子）の構造'!O$48</f>
        <v>1050</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2105</v>
      </c>
      <c r="C49" s="180"/>
      <c r="D49" s="180"/>
      <c r="E49" s="180">
        <f>'実質公債費比率（分子）の構造'!L$45</f>
        <v>2208</v>
      </c>
      <c r="F49" s="180"/>
      <c r="G49" s="180"/>
      <c r="H49" s="180">
        <f>'実質公債費比率（分子）の構造'!M$45</f>
        <v>2105</v>
      </c>
      <c r="I49" s="180"/>
      <c r="J49" s="180"/>
      <c r="K49" s="180">
        <f>'実質公債費比率（分子）の構造'!N$45</f>
        <v>2068</v>
      </c>
      <c r="L49" s="180"/>
      <c r="M49" s="180"/>
      <c r="N49" s="180">
        <f>'実質公債費比率（分子）の構造'!O$45</f>
        <v>2078</v>
      </c>
      <c r="O49" s="180"/>
      <c r="P49" s="180"/>
    </row>
    <row r="50" spans="1:16" x14ac:dyDescent="0.15">
      <c r="A50" s="180" t="s">
        <v>70</v>
      </c>
      <c r="B50" s="180" t="e">
        <f>NA()</f>
        <v>#N/A</v>
      </c>
      <c r="C50" s="180">
        <f>IF(ISNUMBER('実質公債費比率（分子）の構造'!K$53),'実質公債費比率（分子）の構造'!K$53,NA())</f>
        <v>922</v>
      </c>
      <c r="D50" s="180" t="e">
        <f>NA()</f>
        <v>#N/A</v>
      </c>
      <c r="E50" s="180" t="e">
        <f>NA()</f>
        <v>#N/A</v>
      </c>
      <c r="F50" s="180">
        <f>IF(ISNUMBER('実質公債費比率（分子）の構造'!L$53),'実質公債費比率（分子）の構造'!L$53,NA())</f>
        <v>971</v>
      </c>
      <c r="G50" s="180" t="e">
        <f>NA()</f>
        <v>#N/A</v>
      </c>
      <c r="H50" s="180" t="e">
        <f>NA()</f>
        <v>#N/A</v>
      </c>
      <c r="I50" s="180">
        <f>IF(ISNUMBER('実質公債費比率（分子）の構造'!M$53),'実質公債費比率（分子）の構造'!M$53,NA())</f>
        <v>943</v>
      </c>
      <c r="J50" s="180" t="e">
        <f>NA()</f>
        <v>#N/A</v>
      </c>
      <c r="K50" s="180" t="e">
        <f>NA()</f>
        <v>#N/A</v>
      </c>
      <c r="L50" s="180">
        <f>IF(ISNUMBER('実質公債費比率（分子）の構造'!N$53),'実質公債費比率（分子）の構造'!N$53,NA())</f>
        <v>627</v>
      </c>
      <c r="M50" s="180" t="e">
        <f>NA()</f>
        <v>#N/A</v>
      </c>
      <c r="N50" s="180" t="e">
        <f>NA()</f>
        <v>#N/A</v>
      </c>
      <c r="O50" s="180">
        <f>IF(ISNUMBER('実質公債費比率（分子）の構造'!O$53),'実質公債費比率（分子）の構造'!O$53,NA())</f>
        <v>561</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25082</v>
      </c>
      <c r="E56" s="179"/>
      <c r="F56" s="179"/>
      <c r="G56" s="179">
        <f>'将来負担比率（分子）の構造'!J$52</f>
        <v>24108</v>
      </c>
      <c r="H56" s="179"/>
      <c r="I56" s="179"/>
      <c r="J56" s="179">
        <f>'将来負担比率（分子）の構造'!K$52</f>
        <v>23459</v>
      </c>
      <c r="K56" s="179"/>
      <c r="L56" s="179"/>
      <c r="M56" s="179">
        <f>'将来負担比率（分子）の構造'!L$52</f>
        <v>22910</v>
      </c>
      <c r="N56" s="179"/>
      <c r="O56" s="179"/>
      <c r="P56" s="179">
        <f>'将来負担比率（分子）の構造'!M$52</f>
        <v>22180</v>
      </c>
    </row>
    <row r="57" spans="1:16" x14ac:dyDescent="0.15">
      <c r="A57" s="179" t="s">
        <v>41</v>
      </c>
      <c r="B57" s="179"/>
      <c r="C57" s="179"/>
      <c r="D57" s="179">
        <f>'将来負担比率（分子）の構造'!I$51</f>
        <v>5551</v>
      </c>
      <c r="E57" s="179"/>
      <c r="F57" s="179"/>
      <c r="G57" s="179">
        <f>'将来負担比率（分子）の構造'!J$51</f>
        <v>6350</v>
      </c>
      <c r="H57" s="179"/>
      <c r="I57" s="179"/>
      <c r="J57" s="179">
        <f>'将来負担比率（分子）の構造'!K$51</f>
        <v>6220</v>
      </c>
      <c r="K57" s="179"/>
      <c r="L57" s="179"/>
      <c r="M57" s="179">
        <f>'将来負担比率（分子）の構造'!L$51</f>
        <v>6543</v>
      </c>
      <c r="N57" s="179"/>
      <c r="O57" s="179"/>
      <c r="P57" s="179">
        <f>'将来負担比率（分子）の構造'!M$51</f>
        <v>6455</v>
      </c>
    </row>
    <row r="58" spans="1:16" x14ac:dyDescent="0.15">
      <c r="A58" s="179" t="s">
        <v>40</v>
      </c>
      <c r="B58" s="179"/>
      <c r="C58" s="179"/>
      <c r="D58" s="179">
        <f>'将来負担比率（分子）の構造'!I$50</f>
        <v>7893</v>
      </c>
      <c r="E58" s="179"/>
      <c r="F58" s="179"/>
      <c r="G58" s="179">
        <f>'将来負担比率（分子）の構造'!J$50</f>
        <v>7782</v>
      </c>
      <c r="H58" s="179"/>
      <c r="I58" s="179"/>
      <c r="J58" s="179">
        <f>'将来負担比率（分子）の構造'!K$50</f>
        <v>8730</v>
      </c>
      <c r="K58" s="179"/>
      <c r="L58" s="179"/>
      <c r="M58" s="179">
        <f>'将来負担比率（分子）の構造'!L$50</f>
        <v>9595</v>
      </c>
      <c r="N58" s="179"/>
      <c r="O58" s="179"/>
      <c r="P58" s="179">
        <f>'将来負担比率（分子）の構造'!M$50</f>
        <v>8630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3</v>
      </c>
      <c r="C61" s="179"/>
      <c r="D61" s="179"/>
      <c r="E61" s="179">
        <f>'将来負担比率（分子）の構造'!J$46</f>
        <v>3</v>
      </c>
      <c r="F61" s="179"/>
      <c r="G61" s="179"/>
      <c r="H61" s="179">
        <f>'将来負担比率（分子）の構造'!K$46</f>
        <v>6</v>
      </c>
      <c r="I61" s="179"/>
      <c r="J61" s="179"/>
      <c r="K61" s="179">
        <f>'将来負担比率（分子）の構造'!L$46</f>
        <v>5</v>
      </c>
      <c r="L61" s="179"/>
      <c r="M61" s="179"/>
      <c r="N61" s="179">
        <f>'将来負担比率（分子）の構造'!M$46</f>
        <v>8</v>
      </c>
      <c r="O61" s="179"/>
      <c r="P61" s="179"/>
    </row>
    <row r="62" spans="1:16" x14ac:dyDescent="0.15">
      <c r="A62" s="179" t="s">
        <v>34</v>
      </c>
      <c r="B62" s="179">
        <f>'将来負担比率（分子）の構造'!I$45</f>
        <v>1319</v>
      </c>
      <c r="C62" s="179"/>
      <c r="D62" s="179"/>
      <c r="E62" s="179">
        <f>'将来負担比率（分子）の構造'!J$45</f>
        <v>1306</v>
      </c>
      <c r="F62" s="179"/>
      <c r="G62" s="179"/>
      <c r="H62" s="179">
        <f>'将来負担比率（分子）の構造'!K$45</f>
        <v>1269</v>
      </c>
      <c r="I62" s="179"/>
      <c r="J62" s="179"/>
      <c r="K62" s="179">
        <f>'将来負担比率（分子）の構造'!L$45</f>
        <v>1158</v>
      </c>
      <c r="L62" s="179"/>
      <c r="M62" s="179"/>
      <c r="N62" s="179">
        <f>'将来負担比率（分子）の構造'!M$45</f>
        <v>1157</v>
      </c>
      <c r="O62" s="179"/>
      <c r="P62" s="179"/>
    </row>
    <row r="63" spans="1:16" x14ac:dyDescent="0.15">
      <c r="A63" s="179" t="s">
        <v>33</v>
      </c>
      <c r="B63" s="179">
        <f>'将来負担比率（分子）の構造'!I$44</f>
        <v>252</v>
      </c>
      <c r="C63" s="179"/>
      <c r="D63" s="179"/>
      <c r="E63" s="179">
        <f>'将来負担比率（分子）の構造'!J$44</f>
        <v>133</v>
      </c>
      <c r="F63" s="179"/>
      <c r="G63" s="179"/>
      <c r="H63" s="179">
        <f>'将来負担比率（分子）の構造'!K$44</f>
        <v>131</v>
      </c>
      <c r="I63" s="179"/>
      <c r="J63" s="179"/>
      <c r="K63" s="179">
        <f>'将来負担比率（分子）の構造'!L$44</f>
        <v>126</v>
      </c>
      <c r="L63" s="179"/>
      <c r="M63" s="179"/>
      <c r="N63" s="179">
        <f>'将来負担比率（分子）の構造'!M$44</f>
        <v>219</v>
      </c>
      <c r="O63" s="179"/>
      <c r="P63" s="179"/>
    </row>
    <row r="64" spans="1:16" x14ac:dyDescent="0.15">
      <c r="A64" s="179" t="s">
        <v>32</v>
      </c>
      <c r="B64" s="179">
        <f>'将来負担比率（分子）の構造'!I$43</f>
        <v>12944</v>
      </c>
      <c r="C64" s="179"/>
      <c r="D64" s="179"/>
      <c r="E64" s="179">
        <f>'将来負担比率（分子）の構造'!J$43</f>
        <v>12639</v>
      </c>
      <c r="F64" s="179"/>
      <c r="G64" s="179"/>
      <c r="H64" s="179">
        <f>'将来負担比率（分子）の構造'!K$43</f>
        <v>12135</v>
      </c>
      <c r="I64" s="179"/>
      <c r="J64" s="179"/>
      <c r="K64" s="179">
        <f>'将来負担比率（分子）の構造'!L$43</f>
        <v>11949</v>
      </c>
      <c r="L64" s="179"/>
      <c r="M64" s="179"/>
      <c r="N64" s="179">
        <f>'将来負担比率（分子）の構造'!M$43</f>
        <v>11621</v>
      </c>
      <c r="O64" s="179"/>
      <c r="P64" s="179"/>
    </row>
    <row r="65" spans="1:16" x14ac:dyDescent="0.15">
      <c r="A65" s="179" t="s">
        <v>31</v>
      </c>
      <c r="B65" s="179">
        <f>'将来負担比率（分子）の構造'!I$42</f>
        <v>11</v>
      </c>
      <c r="C65" s="179"/>
      <c r="D65" s="179"/>
      <c r="E65" s="179">
        <f>'将来負担比率（分子）の構造'!J$42</f>
        <v>8</v>
      </c>
      <c r="F65" s="179"/>
      <c r="G65" s="179"/>
      <c r="H65" s="179">
        <f>'将来負担比率（分子）の構造'!K$42</f>
        <v>6</v>
      </c>
      <c r="I65" s="179"/>
      <c r="J65" s="179"/>
      <c r="K65" s="179">
        <f>'将来負担比率（分子）の構造'!L$42</f>
        <v>4</v>
      </c>
      <c r="L65" s="179"/>
      <c r="M65" s="179"/>
      <c r="N65" s="179">
        <f>'将来負担比率（分子）の構造'!M$42</f>
        <v>2</v>
      </c>
      <c r="O65" s="179"/>
      <c r="P65" s="179"/>
    </row>
    <row r="66" spans="1:16" x14ac:dyDescent="0.15">
      <c r="A66" s="179" t="s">
        <v>30</v>
      </c>
      <c r="B66" s="179">
        <f>'将来負担比率（分子）の構造'!I$41</f>
        <v>26061</v>
      </c>
      <c r="C66" s="179"/>
      <c r="D66" s="179"/>
      <c r="E66" s="179">
        <f>'将来負担比率（分子）の構造'!J$41</f>
        <v>26176</v>
      </c>
      <c r="F66" s="179"/>
      <c r="G66" s="179"/>
      <c r="H66" s="179">
        <f>'将来負担比率（分子）の構造'!K$41</f>
        <v>25534</v>
      </c>
      <c r="I66" s="179"/>
      <c r="J66" s="179"/>
      <c r="K66" s="179">
        <f>'将来負担比率（分子）の構造'!L$41</f>
        <v>24697</v>
      </c>
      <c r="L66" s="179"/>
      <c r="M66" s="179"/>
      <c r="N66" s="179">
        <f>'将来負担比率（分子）の構造'!M$41</f>
        <v>22675</v>
      </c>
      <c r="O66" s="179"/>
      <c r="P66" s="179"/>
    </row>
    <row r="67" spans="1:16" x14ac:dyDescent="0.15">
      <c r="A67" s="179" t="s">
        <v>74</v>
      </c>
      <c r="B67" s="179" t="e">
        <f>NA()</f>
        <v>#N/A</v>
      </c>
      <c r="C67" s="179">
        <f>IF(ISNUMBER('将来負担比率（分子）の構造'!I$53), IF('将来負担比率（分子）の構造'!I$53 &lt; 0, 0, '将来負担比率（分子）の構造'!I$53), NA())</f>
        <v>2064</v>
      </c>
      <c r="D67" s="179" t="e">
        <f>NA()</f>
        <v>#N/A</v>
      </c>
      <c r="E67" s="179" t="e">
        <f>NA()</f>
        <v>#N/A</v>
      </c>
      <c r="F67" s="179">
        <f>IF(ISNUMBER('将来負担比率（分子）の構造'!J$53), IF('将来負担比率（分子）の構造'!J$53 &lt; 0, 0, '将来負担比率（分子）の構造'!J$53), NA())</f>
        <v>2025</v>
      </c>
      <c r="G67" s="179" t="e">
        <f>NA()</f>
        <v>#N/A</v>
      </c>
      <c r="H67" s="179" t="e">
        <f>NA()</f>
        <v>#N/A</v>
      </c>
      <c r="I67" s="179">
        <f>IF(ISNUMBER('将来負担比率（分子）の構造'!K$53), IF('将来負担比率（分子）の構造'!K$53 &lt; 0, 0, '将来負担比率（分子）の構造'!K$53), NA())</f>
        <v>674</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1973</v>
      </c>
      <c r="C72" s="183">
        <f>基金残高に係る経年分析!G55</f>
        <v>2156</v>
      </c>
      <c r="D72" s="183">
        <f>基金残高に係る経年分析!H55</f>
        <v>2395</v>
      </c>
    </row>
    <row r="73" spans="1:16" x14ac:dyDescent="0.15">
      <c r="A73" s="182" t="s">
        <v>77</v>
      </c>
      <c r="B73" s="183">
        <f>基金残高に係る経年分析!F56</f>
        <v>1167</v>
      </c>
      <c r="C73" s="183">
        <f>基金残高に係る経年分析!G56</f>
        <v>1321</v>
      </c>
      <c r="D73" s="183">
        <f>基金残高に係る経年分析!H56</f>
        <v>405</v>
      </c>
    </row>
    <row r="74" spans="1:16" x14ac:dyDescent="0.15">
      <c r="A74" s="182" t="s">
        <v>78</v>
      </c>
      <c r="B74" s="183">
        <f>基金残高に係る経年分析!F57</f>
        <v>7779</v>
      </c>
      <c r="C74" s="183">
        <f>基金残高に係る経年分析!G57</f>
        <v>6710</v>
      </c>
      <c r="D74" s="183">
        <f>基金残高に係る経年分析!H57</f>
        <v>5187</v>
      </c>
    </row>
  </sheetData>
  <sheetProtection algorithmName="SHA-512" hashValue="h9iBP6/KxA9WOMOSi7LjXrxIA5gJr25ZDG3CAiXW/WRWekGDlcYOXfaUyc5Tpx2amQnDrIiy2Dvr4N5uWngEbw==" saltValue="UmCqiXHyUdvU4Mn+AG6Df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P14" sqref="AP14:BF14"/>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1" t="s">
        <v>212</v>
      </c>
      <c r="DI1" s="762"/>
      <c r="DJ1" s="762"/>
      <c r="DK1" s="762"/>
      <c r="DL1" s="762"/>
      <c r="DM1" s="762"/>
      <c r="DN1" s="763"/>
      <c r="DO1" s="224"/>
      <c r="DP1" s="761" t="s">
        <v>213</v>
      </c>
      <c r="DQ1" s="762"/>
      <c r="DR1" s="762"/>
      <c r="DS1" s="762"/>
      <c r="DT1" s="762"/>
      <c r="DU1" s="762"/>
      <c r="DV1" s="762"/>
      <c r="DW1" s="762"/>
      <c r="DX1" s="762"/>
      <c r="DY1" s="762"/>
      <c r="DZ1" s="762"/>
      <c r="EA1" s="762"/>
      <c r="EB1" s="762"/>
      <c r="EC1" s="763"/>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8" customFormat="1" ht="11.25" customHeight="1" x14ac:dyDescent="0.15">
      <c r="B5" s="708" t="s">
        <v>225</v>
      </c>
      <c r="C5" s="709"/>
      <c r="D5" s="709"/>
      <c r="E5" s="709"/>
      <c r="F5" s="709"/>
      <c r="G5" s="709"/>
      <c r="H5" s="709"/>
      <c r="I5" s="709"/>
      <c r="J5" s="709"/>
      <c r="K5" s="709"/>
      <c r="L5" s="709"/>
      <c r="M5" s="709"/>
      <c r="N5" s="709"/>
      <c r="O5" s="709"/>
      <c r="P5" s="709"/>
      <c r="Q5" s="710"/>
      <c r="R5" s="697">
        <v>8126348</v>
      </c>
      <c r="S5" s="698"/>
      <c r="T5" s="698"/>
      <c r="U5" s="698"/>
      <c r="V5" s="698"/>
      <c r="W5" s="698"/>
      <c r="X5" s="698"/>
      <c r="Y5" s="741"/>
      <c r="Z5" s="759">
        <v>26.4</v>
      </c>
      <c r="AA5" s="759"/>
      <c r="AB5" s="759"/>
      <c r="AC5" s="759"/>
      <c r="AD5" s="760">
        <v>7461720</v>
      </c>
      <c r="AE5" s="760"/>
      <c r="AF5" s="760"/>
      <c r="AG5" s="760"/>
      <c r="AH5" s="760"/>
      <c r="AI5" s="760"/>
      <c r="AJ5" s="760"/>
      <c r="AK5" s="760"/>
      <c r="AL5" s="742">
        <v>62.7</v>
      </c>
      <c r="AM5" s="713"/>
      <c r="AN5" s="713"/>
      <c r="AO5" s="743"/>
      <c r="AP5" s="708" t="s">
        <v>226</v>
      </c>
      <c r="AQ5" s="709"/>
      <c r="AR5" s="709"/>
      <c r="AS5" s="709"/>
      <c r="AT5" s="709"/>
      <c r="AU5" s="709"/>
      <c r="AV5" s="709"/>
      <c r="AW5" s="709"/>
      <c r="AX5" s="709"/>
      <c r="AY5" s="709"/>
      <c r="AZ5" s="709"/>
      <c r="BA5" s="709"/>
      <c r="BB5" s="709"/>
      <c r="BC5" s="709"/>
      <c r="BD5" s="709"/>
      <c r="BE5" s="709"/>
      <c r="BF5" s="710"/>
      <c r="BG5" s="642">
        <v>7461720</v>
      </c>
      <c r="BH5" s="643"/>
      <c r="BI5" s="643"/>
      <c r="BJ5" s="643"/>
      <c r="BK5" s="643"/>
      <c r="BL5" s="643"/>
      <c r="BM5" s="643"/>
      <c r="BN5" s="644"/>
      <c r="BO5" s="679">
        <v>91.8</v>
      </c>
      <c r="BP5" s="679"/>
      <c r="BQ5" s="679"/>
      <c r="BR5" s="679"/>
      <c r="BS5" s="680">
        <v>47405</v>
      </c>
      <c r="BT5" s="680"/>
      <c r="BU5" s="680"/>
      <c r="BV5" s="680"/>
      <c r="BW5" s="680"/>
      <c r="BX5" s="680"/>
      <c r="BY5" s="680"/>
      <c r="BZ5" s="680"/>
      <c r="CA5" s="680"/>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135370</v>
      </c>
      <c r="S6" s="643"/>
      <c r="T6" s="643"/>
      <c r="U6" s="643"/>
      <c r="V6" s="643"/>
      <c r="W6" s="643"/>
      <c r="X6" s="643"/>
      <c r="Y6" s="644"/>
      <c r="Z6" s="679">
        <v>0.4</v>
      </c>
      <c r="AA6" s="679"/>
      <c r="AB6" s="679"/>
      <c r="AC6" s="679"/>
      <c r="AD6" s="680">
        <v>135370</v>
      </c>
      <c r="AE6" s="680"/>
      <c r="AF6" s="680"/>
      <c r="AG6" s="680"/>
      <c r="AH6" s="680"/>
      <c r="AI6" s="680"/>
      <c r="AJ6" s="680"/>
      <c r="AK6" s="680"/>
      <c r="AL6" s="645">
        <v>1.1000000000000001</v>
      </c>
      <c r="AM6" s="646"/>
      <c r="AN6" s="646"/>
      <c r="AO6" s="681"/>
      <c r="AP6" s="639" t="s">
        <v>231</v>
      </c>
      <c r="AQ6" s="640"/>
      <c r="AR6" s="640"/>
      <c r="AS6" s="640"/>
      <c r="AT6" s="640"/>
      <c r="AU6" s="640"/>
      <c r="AV6" s="640"/>
      <c r="AW6" s="640"/>
      <c r="AX6" s="640"/>
      <c r="AY6" s="640"/>
      <c r="AZ6" s="640"/>
      <c r="BA6" s="640"/>
      <c r="BB6" s="640"/>
      <c r="BC6" s="640"/>
      <c r="BD6" s="640"/>
      <c r="BE6" s="640"/>
      <c r="BF6" s="641"/>
      <c r="BG6" s="642">
        <v>7461720</v>
      </c>
      <c r="BH6" s="643"/>
      <c r="BI6" s="643"/>
      <c r="BJ6" s="643"/>
      <c r="BK6" s="643"/>
      <c r="BL6" s="643"/>
      <c r="BM6" s="643"/>
      <c r="BN6" s="644"/>
      <c r="BO6" s="679">
        <v>91.8</v>
      </c>
      <c r="BP6" s="679"/>
      <c r="BQ6" s="679"/>
      <c r="BR6" s="679"/>
      <c r="BS6" s="680">
        <v>47405</v>
      </c>
      <c r="BT6" s="680"/>
      <c r="BU6" s="680"/>
      <c r="BV6" s="680"/>
      <c r="BW6" s="680"/>
      <c r="BX6" s="680"/>
      <c r="BY6" s="680"/>
      <c r="BZ6" s="680"/>
      <c r="CA6" s="680"/>
      <c r="CB6" s="739"/>
      <c r="CD6" s="700" t="s">
        <v>232</v>
      </c>
      <c r="CE6" s="701"/>
      <c r="CF6" s="701"/>
      <c r="CG6" s="701"/>
      <c r="CH6" s="701"/>
      <c r="CI6" s="701"/>
      <c r="CJ6" s="701"/>
      <c r="CK6" s="701"/>
      <c r="CL6" s="701"/>
      <c r="CM6" s="701"/>
      <c r="CN6" s="701"/>
      <c r="CO6" s="701"/>
      <c r="CP6" s="701"/>
      <c r="CQ6" s="702"/>
      <c r="CR6" s="642">
        <v>214678</v>
      </c>
      <c r="CS6" s="643"/>
      <c r="CT6" s="643"/>
      <c r="CU6" s="643"/>
      <c r="CV6" s="643"/>
      <c r="CW6" s="643"/>
      <c r="CX6" s="643"/>
      <c r="CY6" s="644"/>
      <c r="CZ6" s="742">
        <v>0.7</v>
      </c>
      <c r="DA6" s="713"/>
      <c r="DB6" s="713"/>
      <c r="DC6" s="745"/>
      <c r="DD6" s="648" t="s">
        <v>137</v>
      </c>
      <c r="DE6" s="643"/>
      <c r="DF6" s="643"/>
      <c r="DG6" s="643"/>
      <c r="DH6" s="643"/>
      <c r="DI6" s="643"/>
      <c r="DJ6" s="643"/>
      <c r="DK6" s="643"/>
      <c r="DL6" s="643"/>
      <c r="DM6" s="643"/>
      <c r="DN6" s="643"/>
      <c r="DO6" s="643"/>
      <c r="DP6" s="644"/>
      <c r="DQ6" s="648">
        <v>214678</v>
      </c>
      <c r="DR6" s="643"/>
      <c r="DS6" s="643"/>
      <c r="DT6" s="643"/>
      <c r="DU6" s="643"/>
      <c r="DV6" s="643"/>
      <c r="DW6" s="643"/>
      <c r="DX6" s="643"/>
      <c r="DY6" s="643"/>
      <c r="DZ6" s="643"/>
      <c r="EA6" s="643"/>
      <c r="EB6" s="643"/>
      <c r="EC6" s="686"/>
    </row>
    <row r="7" spans="2:143" ht="11.25" customHeight="1" x14ac:dyDescent="0.15">
      <c r="B7" s="639" t="s">
        <v>233</v>
      </c>
      <c r="C7" s="640"/>
      <c r="D7" s="640"/>
      <c r="E7" s="640"/>
      <c r="F7" s="640"/>
      <c r="G7" s="640"/>
      <c r="H7" s="640"/>
      <c r="I7" s="640"/>
      <c r="J7" s="640"/>
      <c r="K7" s="640"/>
      <c r="L7" s="640"/>
      <c r="M7" s="640"/>
      <c r="N7" s="640"/>
      <c r="O7" s="640"/>
      <c r="P7" s="640"/>
      <c r="Q7" s="641"/>
      <c r="R7" s="642">
        <v>4556</v>
      </c>
      <c r="S7" s="643"/>
      <c r="T7" s="643"/>
      <c r="U7" s="643"/>
      <c r="V7" s="643"/>
      <c r="W7" s="643"/>
      <c r="X7" s="643"/>
      <c r="Y7" s="644"/>
      <c r="Z7" s="679">
        <v>0</v>
      </c>
      <c r="AA7" s="679"/>
      <c r="AB7" s="679"/>
      <c r="AC7" s="679"/>
      <c r="AD7" s="680">
        <v>4556</v>
      </c>
      <c r="AE7" s="680"/>
      <c r="AF7" s="680"/>
      <c r="AG7" s="680"/>
      <c r="AH7" s="680"/>
      <c r="AI7" s="680"/>
      <c r="AJ7" s="680"/>
      <c r="AK7" s="680"/>
      <c r="AL7" s="645">
        <v>0</v>
      </c>
      <c r="AM7" s="646"/>
      <c r="AN7" s="646"/>
      <c r="AO7" s="681"/>
      <c r="AP7" s="639" t="s">
        <v>234</v>
      </c>
      <c r="AQ7" s="640"/>
      <c r="AR7" s="640"/>
      <c r="AS7" s="640"/>
      <c r="AT7" s="640"/>
      <c r="AU7" s="640"/>
      <c r="AV7" s="640"/>
      <c r="AW7" s="640"/>
      <c r="AX7" s="640"/>
      <c r="AY7" s="640"/>
      <c r="AZ7" s="640"/>
      <c r="BA7" s="640"/>
      <c r="BB7" s="640"/>
      <c r="BC7" s="640"/>
      <c r="BD7" s="640"/>
      <c r="BE7" s="640"/>
      <c r="BF7" s="641"/>
      <c r="BG7" s="642">
        <v>3613133</v>
      </c>
      <c r="BH7" s="643"/>
      <c r="BI7" s="643"/>
      <c r="BJ7" s="643"/>
      <c r="BK7" s="643"/>
      <c r="BL7" s="643"/>
      <c r="BM7" s="643"/>
      <c r="BN7" s="644"/>
      <c r="BO7" s="679">
        <v>44.5</v>
      </c>
      <c r="BP7" s="679"/>
      <c r="BQ7" s="679"/>
      <c r="BR7" s="679"/>
      <c r="BS7" s="680">
        <v>47405</v>
      </c>
      <c r="BT7" s="680"/>
      <c r="BU7" s="680"/>
      <c r="BV7" s="680"/>
      <c r="BW7" s="680"/>
      <c r="BX7" s="680"/>
      <c r="BY7" s="680"/>
      <c r="BZ7" s="680"/>
      <c r="CA7" s="680"/>
      <c r="CB7" s="739"/>
      <c r="CD7" s="675" t="s">
        <v>235</v>
      </c>
      <c r="CE7" s="676"/>
      <c r="CF7" s="676"/>
      <c r="CG7" s="676"/>
      <c r="CH7" s="676"/>
      <c r="CI7" s="676"/>
      <c r="CJ7" s="676"/>
      <c r="CK7" s="676"/>
      <c r="CL7" s="676"/>
      <c r="CM7" s="676"/>
      <c r="CN7" s="676"/>
      <c r="CO7" s="676"/>
      <c r="CP7" s="676"/>
      <c r="CQ7" s="677"/>
      <c r="CR7" s="642">
        <v>4337892</v>
      </c>
      <c r="CS7" s="643"/>
      <c r="CT7" s="643"/>
      <c r="CU7" s="643"/>
      <c r="CV7" s="643"/>
      <c r="CW7" s="643"/>
      <c r="CX7" s="643"/>
      <c r="CY7" s="644"/>
      <c r="CZ7" s="679">
        <v>15.1</v>
      </c>
      <c r="DA7" s="679"/>
      <c r="DB7" s="679"/>
      <c r="DC7" s="679"/>
      <c r="DD7" s="648">
        <v>527652</v>
      </c>
      <c r="DE7" s="643"/>
      <c r="DF7" s="643"/>
      <c r="DG7" s="643"/>
      <c r="DH7" s="643"/>
      <c r="DI7" s="643"/>
      <c r="DJ7" s="643"/>
      <c r="DK7" s="643"/>
      <c r="DL7" s="643"/>
      <c r="DM7" s="643"/>
      <c r="DN7" s="643"/>
      <c r="DO7" s="643"/>
      <c r="DP7" s="644"/>
      <c r="DQ7" s="648">
        <v>2400179</v>
      </c>
      <c r="DR7" s="643"/>
      <c r="DS7" s="643"/>
      <c r="DT7" s="643"/>
      <c r="DU7" s="643"/>
      <c r="DV7" s="643"/>
      <c r="DW7" s="643"/>
      <c r="DX7" s="643"/>
      <c r="DY7" s="643"/>
      <c r="DZ7" s="643"/>
      <c r="EA7" s="643"/>
      <c r="EB7" s="643"/>
      <c r="EC7" s="686"/>
    </row>
    <row r="8" spans="2:143" ht="11.25" customHeight="1" x14ac:dyDescent="0.15">
      <c r="B8" s="639" t="s">
        <v>236</v>
      </c>
      <c r="C8" s="640"/>
      <c r="D8" s="640"/>
      <c r="E8" s="640"/>
      <c r="F8" s="640"/>
      <c r="G8" s="640"/>
      <c r="H8" s="640"/>
      <c r="I8" s="640"/>
      <c r="J8" s="640"/>
      <c r="K8" s="640"/>
      <c r="L8" s="640"/>
      <c r="M8" s="640"/>
      <c r="N8" s="640"/>
      <c r="O8" s="640"/>
      <c r="P8" s="640"/>
      <c r="Q8" s="641"/>
      <c r="R8" s="642">
        <v>21819</v>
      </c>
      <c r="S8" s="643"/>
      <c r="T8" s="643"/>
      <c r="U8" s="643"/>
      <c r="V8" s="643"/>
      <c r="W8" s="643"/>
      <c r="X8" s="643"/>
      <c r="Y8" s="644"/>
      <c r="Z8" s="679">
        <v>0.1</v>
      </c>
      <c r="AA8" s="679"/>
      <c r="AB8" s="679"/>
      <c r="AC8" s="679"/>
      <c r="AD8" s="680">
        <v>21819</v>
      </c>
      <c r="AE8" s="680"/>
      <c r="AF8" s="680"/>
      <c r="AG8" s="680"/>
      <c r="AH8" s="680"/>
      <c r="AI8" s="680"/>
      <c r="AJ8" s="680"/>
      <c r="AK8" s="680"/>
      <c r="AL8" s="645">
        <v>0.2</v>
      </c>
      <c r="AM8" s="646"/>
      <c r="AN8" s="646"/>
      <c r="AO8" s="681"/>
      <c r="AP8" s="639" t="s">
        <v>237</v>
      </c>
      <c r="AQ8" s="640"/>
      <c r="AR8" s="640"/>
      <c r="AS8" s="640"/>
      <c r="AT8" s="640"/>
      <c r="AU8" s="640"/>
      <c r="AV8" s="640"/>
      <c r="AW8" s="640"/>
      <c r="AX8" s="640"/>
      <c r="AY8" s="640"/>
      <c r="AZ8" s="640"/>
      <c r="BA8" s="640"/>
      <c r="BB8" s="640"/>
      <c r="BC8" s="640"/>
      <c r="BD8" s="640"/>
      <c r="BE8" s="640"/>
      <c r="BF8" s="641"/>
      <c r="BG8" s="642">
        <v>109073</v>
      </c>
      <c r="BH8" s="643"/>
      <c r="BI8" s="643"/>
      <c r="BJ8" s="643"/>
      <c r="BK8" s="643"/>
      <c r="BL8" s="643"/>
      <c r="BM8" s="643"/>
      <c r="BN8" s="644"/>
      <c r="BO8" s="679">
        <v>1.3</v>
      </c>
      <c r="BP8" s="679"/>
      <c r="BQ8" s="679"/>
      <c r="BR8" s="679"/>
      <c r="BS8" s="648" t="s">
        <v>127</v>
      </c>
      <c r="BT8" s="643"/>
      <c r="BU8" s="643"/>
      <c r="BV8" s="643"/>
      <c r="BW8" s="643"/>
      <c r="BX8" s="643"/>
      <c r="BY8" s="643"/>
      <c r="BZ8" s="643"/>
      <c r="CA8" s="643"/>
      <c r="CB8" s="686"/>
      <c r="CD8" s="675" t="s">
        <v>238</v>
      </c>
      <c r="CE8" s="676"/>
      <c r="CF8" s="676"/>
      <c r="CG8" s="676"/>
      <c r="CH8" s="676"/>
      <c r="CI8" s="676"/>
      <c r="CJ8" s="676"/>
      <c r="CK8" s="676"/>
      <c r="CL8" s="676"/>
      <c r="CM8" s="676"/>
      <c r="CN8" s="676"/>
      <c r="CO8" s="676"/>
      <c r="CP8" s="676"/>
      <c r="CQ8" s="677"/>
      <c r="CR8" s="642">
        <v>8949231</v>
      </c>
      <c r="CS8" s="643"/>
      <c r="CT8" s="643"/>
      <c r="CU8" s="643"/>
      <c r="CV8" s="643"/>
      <c r="CW8" s="643"/>
      <c r="CX8" s="643"/>
      <c r="CY8" s="644"/>
      <c r="CZ8" s="679">
        <v>31.1</v>
      </c>
      <c r="DA8" s="679"/>
      <c r="DB8" s="679"/>
      <c r="DC8" s="679"/>
      <c r="DD8" s="648">
        <v>27540</v>
      </c>
      <c r="DE8" s="643"/>
      <c r="DF8" s="643"/>
      <c r="DG8" s="643"/>
      <c r="DH8" s="643"/>
      <c r="DI8" s="643"/>
      <c r="DJ8" s="643"/>
      <c r="DK8" s="643"/>
      <c r="DL8" s="643"/>
      <c r="DM8" s="643"/>
      <c r="DN8" s="643"/>
      <c r="DO8" s="643"/>
      <c r="DP8" s="644"/>
      <c r="DQ8" s="648">
        <v>4365705</v>
      </c>
      <c r="DR8" s="643"/>
      <c r="DS8" s="643"/>
      <c r="DT8" s="643"/>
      <c r="DU8" s="643"/>
      <c r="DV8" s="643"/>
      <c r="DW8" s="643"/>
      <c r="DX8" s="643"/>
      <c r="DY8" s="643"/>
      <c r="DZ8" s="643"/>
      <c r="EA8" s="643"/>
      <c r="EB8" s="643"/>
      <c r="EC8" s="686"/>
    </row>
    <row r="9" spans="2:143" ht="11.25" customHeight="1" x14ac:dyDescent="0.15">
      <c r="B9" s="639" t="s">
        <v>239</v>
      </c>
      <c r="C9" s="640"/>
      <c r="D9" s="640"/>
      <c r="E9" s="640"/>
      <c r="F9" s="640"/>
      <c r="G9" s="640"/>
      <c r="H9" s="640"/>
      <c r="I9" s="640"/>
      <c r="J9" s="640"/>
      <c r="K9" s="640"/>
      <c r="L9" s="640"/>
      <c r="M9" s="640"/>
      <c r="N9" s="640"/>
      <c r="O9" s="640"/>
      <c r="P9" s="640"/>
      <c r="Q9" s="641"/>
      <c r="R9" s="642">
        <v>13326</v>
      </c>
      <c r="S9" s="643"/>
      <c r="T9" s="643"/>
      <c r="U9" s="643"/>
      <c r="V9" s="643"/>
      <c r="W9" s="643"/>
      <c r="X9" s="643"/>
      <c r="Y9" s="644"/>
      <c r="Z9" s="679">
        <v>0</v>
      </c>
      <c r="AA9" s="679"/>
      <c r="AB9" s="679"/>
      <c r="AC9" s="679"/>
      <c r="AD9" s="680">
        <v>13326</v>
      </c>
      <c r="AE9" s="680"/>
      <c r="AF9" s="680"/>
      <c r="AG9" s="680"/>
      <c r="AH9" s="680"/>
      <c r="AI9" s="680"/>
      <c r="AJ9" s="680"/>
      <c r="AK9" s="680"/>
      <c r="AL9" s="645">
        <v>0.1</v>
      </c>
      <c r="AM9" s="646"/>
      <c r="AN9" s="646"/>
      <c r="AO9" s="681"/>
      <c r="AP9" s="639" t="s">
        <v>240</v>
      </c>
      <c r="AQ9" s="640"/>
      <c r="AR9" s="640"/>
      <c r="AS9" s="640"/>
      <c r="AT9" s="640"/>
      <c r="AU9" s="640"/>
      <c r="AV9" s="640"/>
      <c r="AW9" s="640"/>
      <c r="AX9" s="640"/>
      <c r="AY9" s="640"/>
      <c r="AZ9" s="640"/>
      <c r="BA9" s="640"/>
      <c r="BB9" s="640"/>
      <c r="BC9" s="640"/>
      <c r="BD9" s="640"/>
      <c r="BE9" s="640"/>
      <c r="BF9" s="641"/>
      <c r="BG9" s="642">
        <v>3086923</v>
      </c>
      <c r="BH9" s="643"/>
      <c r="BI9" s="643"/>
      <c r="BJ9" s="643"/>
      <c r="BK9" s="643"/>
      <c r="BL9" s="643"/>
      <c r="BM9" s="643"/>
      <c r="BN9" s="644"/>
      <c r="BO9" s="679">
        <v>38</v>
      </c>
      <c r="BP9" s="679"/>
      <c r="BQ9" s="679"/>
      <c r="BR9" s="679"/>
      <c r="BS9" s="648" t="s">
        <v>137</v>
      </c>
      <c r="BT9" s="643"/>
      <c r="BU9" s="643"/>
      <c r="BV9" s="643"/>
      <c r="BW9" s="643"/>
      <c r="BX9" s="643"/>
      <c r="BY9" s="643"/>
      <c r="BZ9" s="643"/>
      <c r="CA9" s="643"/>
      <c r="CB9" s="686"/>
      <c r="CD9" s="675" t="s">
        <v>241</v>
      </c>
      <c r="CE9" s="676"/>
      <c r="CF9" s="676"/>
      <c r="CG9" s="676"/>
      <c r="CH9" s="676"/>
      <c r="CI9" s="676"/>
      <c r="CJ9" s="676"/>
      <c r="CK9" s="676"/>
      <c r="CL9" s="676"/>
      <c r="CM9" s="676"/>
      <c r="CN9" s="676"/>
      <c r="CO9" s="676"/>
      <c r="CP9" s="676"/>
      <c r="CQ9" s="677"/>
      <c r="CR9" s="642">
        <v>1651929</v>
      </c>
      <c r="CS9" s="643"/>
      <c r="CT9" s="643"/>
      <c r="CU9" s="643"/>
      <c r="CV9" s="643"/>
      <c r="CW9" s="643"/>
      <c r="CX9" s="643"/>
      <c r="CY9" s="644"/>
      <c r="CZ9" s="679">
        <v>5.7</v>
      </c>
      <c r="DA9" s="679"/>
      <c r="DB9" s="679"/>
      <c r="DC9" s="679"/>
      <c r="DD9" s="648" t="s">
        <v>127</v>
      </c>
      <c r="DE9" s="643"/>
      <c r="DF9" s="643"/>
      <c r="DG9" s="643"/>
      <c r="DH9" s="643"/>
      <c r="DI9" s="643"/>
      <c r="DJ9" s="643"/>
      <c r="DK9" s="643"/>
      <c r="DL9" s="643"/>
      <c r="DM9" s="643"/>
      <c r="DN9" s="643"/>
      <c r="DO9" s="643"/>
      <c r="DP9" s="644"/>
      <c r="DQ9" s="648">
        <v>1522106</v>
      </c>
      <c r="DR9" s="643"/>
      <c r="DS9" s="643"/>
      <c r="DT9" s="643"/>
      <c r="DU9" s="643"/>
      <c r="DV9" s="643"/>
      <c r="DW9" s="643"/>
      <c r="DX9" s="643"/>
      <c r="DY9" s="643"/>
      <c r="DZ9" s="643"/>
      <c r="EA9" s="643"/>
      <c r="EB9" s="643"/>
      <c r="EC9" s="686"/>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9" t="s">
        <v>127</v>
      </c>
      <c r="AA10" s="679"/>
      <c r="AB10" s="679"/>
      <c r="AC10" s="679"/>
      <c r="AD10" s="680" t="s">
        <v>243</v>
      </c>
      <c r="AE10" s="680"/>
      <c r="AF10" s="680"/>
      <c r="AG10" s="680"/>
      <c r="AH10" s="680"/>
      <c r="AI10" s="680"/>
      <c r="AJ10" s="680"/>
      <c r="AK10" s="680"/>
      <c r="AL10" s="645" t="s">
        <v>127</v>
      </c>
      <c r="AM10" s="646"/>
      <c r="AN10" s="646"/>
      <c r="AO10" s="681"/>
      <c r="AP10" s="639" t="s">
        <v>244</v>
      </c>
      <c r="AQ10" s="640"/>
      <c r="AR10" s="640"/>
      <c r="AS10" s="640"/>
      <c r="AT10" s="640"/>
      <c r="AU10" s="640"/>
      <c r="AV10" s="640"/>
      <c r="AW10" s="640"/>
      <c r="AX10" s="640"/>
      <c r="AY10" s="640"/>
      <c r="AZ10" s="640"/>
      <c r="BA10" s="640"/>
      <c r="BB10" s="640"/>
      <c r="BC10" s="640"/>
      <c r="BD10" s="640"/>
      <c r="BE10" s="640"/>
      <c r="BF10" s="641"/>
      <c r="BG10" s="642">
        <v>177450</v>
      </c>
      <c r="BH10" s="643"/>
      <c r="BI10" s="643"/>
      <c r="BJ10" s="643"/>
      <c r="BK10" s="643"/>
      <c r="BL10" s="643"/>
      <c r="BM10" s="643"/>
      <c r="BN10" s="644"/>
      <c r="BO10" s="679">
        <v>2.2000000000000002</v>
      </c>
      <c r="BP10" s="679"/>
      <c r="BQ10" s="679"/>
      <c r="BR10" s="679"/>
      <c r="BS10" s="648" t="s">
        <v>243</v>
      </c>
      <c r="BT10" s="643"/>
      <c r="BU10" s="643"/>
      <c r="BV10" s="643"/>
      <c r="BW10" s="643"/>
      <c r="BX10" s="643"/>
      <c r="BY10" s="643"/>
      <c r="BZ10" s="643"/>
      <c r="CA10" s="643"/>
      <c r="CB10" s="686"/>
      <c r="CD10" s="675" t="s">
        <v>245</v>
      </c>
      <c r="CE10" s="676"/>
      <c r="CF10" s="676"/>
      <c r="CG10" s="676"/>
      <c r="CH10" s="676"/>
      <c r="CI10" s="676"/>
      <c r="CJ10" s="676"/>
      <c r="CK10" s="676"/>
      <c r="CL10" s="676"/>
      <c r="CM10" s="676"/>
      <c r="CN10" s="676"/>
      <c r="CO10" s="676"/>
      <c r="CP10" s="676"/>
      <c r="CQ10" s="677"/>
      <c r="CR10" s="642">
        <v>62867</v>
      </c>
      <c r="CS10" s="643"/>
      <c r="CT10" s="643"/>
      <c r="CU10" s="643"/>
      <c r="CV10" s="643"/>
      <c r="CW10" s="643"/>
      <c r="CX10" s="643"/>
      <c r="CY10" s="644"/>
      <c r="CZ10" s="679">
        <v>0.2</v>
      </c>
      <c r="DA10" s="679"/>
      <c r="DB10" s="679"/>
      <c r="DC10" s="679"/>
      <c r="DD10" s="648" t="s">
        <v>127</v>
      </c>
      <c r="DE10" s="643"/>
      <c r="DF10" s="643"/>
      <c r="DG10" s="643"/>
      <c r="DH10" s="643"/>
      <c r="DI10" s="643"/>
      <c r="DJ10" s="643"/>
      <c r="DK10" s="643"/>
      <c r="DL10" s="643"/>
      <c r="DM10" s="643"/>
      <c r="DN10" s="643"/>
      <c r="DO10" s="643"/>
      <c r="DP10" s="644"/>
      <c r="DQ10" s="648">
        <v>14892</v>
      </c>
      <c r="DR10" s="643"/>
      <c r="DS10" s="643"/>
      <c r="DT10" s="643"/>
      <c r="DU10" s="643"/>
      <c r="DV10" s="643"/>
      <c r="DW10" s="643"/>
      <c r="DX10" s="643"/>
      <c r="DY10" s="643"/>
      <c r="DZ10" s="643"/>
      <c r="EA10" s="643"/>
      <c r="EB10" s="643"/>
      <c r="EC10" s="686"/>
    </row>
    <row r="11" spans="2:143" ht="11.25" customHeight="1" x14ac:dyDescent="0.15">
      <c r="B11" s="639" t="s">
        <v>246</v>
      </c>
      <c r="C11" s="640"/>
      <c r="D11" s="640"/>
      <c r="E11" s="640"/>
      <c r="F11" s="640"/>
      <c r="G11" s="640"/>
      <c r="H11" s="640"/>
      <c r="I11" s="640"/>
      <c r="J11" s="640"/>
      <c r="K11" s="640"/>
      <c r="L11" s="640"/>
      <c r="M11" s="640"/>
      <c r="N11" s="640"/>
      <c r="O11" s="640"/>
      <c r="P11" s="640"/>
      <c r="Q11" s="641"/>
      <c r="R11" s="642">
        <v>1040879</v>
      </c>
      <c r="S11" s="643"/>
      <c r="T11" s="643"/>
      <c r="U11" s="643"/>
      <c r="V11" s="643"/>
      <c r="W11" s="643"/>
      <c r="X11" s="643"/>
      <c r="Y11" s="644"/>
      <c r="Z11" s="645">
        <v>3.4</v>
      </c>
      <c r="AA11" s="646"/>
      <c r="AB11" s="646"/>
      <c r="AC11" s="647"/>
      <c r="AD11" s="648">
        <v>1040879</v>
      </c>
      <c r="AE11" s="643"/>
      <c r="AF11" s="643"/>
      <c r="AG11" s="643"/>
      <c r="AH11" s="643"/>
      <c r="AI11" s="643"/>
      <c r="AJ11" s="643"/>
      <c r="AK11" s="644"/>
      <c r="AL11" s="645">
        <v>8.6999999999999993</v>
      </c>
      <c r="AM11" s="646"/>
      <c r="AN11" s="646"/>
      <c r="AO11" s="681"/>
      <c r="AP11" s="639" t="s">
        <v>247</v>
      </c>
      <c r="AQ11" s="640"/>
      <c r="AR11" s="640"/>
      <c r="AS11" s="640"/>
      <c r="AT11" s="640"/>
      <c r="AU11" s="640"/>
      <c r="AV11" s="640"/>
      <c r="AW11" s="640"/>
      <c r="AX11" s="640"/>
      <c r="AY11" s="640"/>
      <c r="AZ11" s="640"/>
      <c r="BA11" s="640"/>
      <c r="BB11" s="640"/>
      <c r="BC11" s="640"/>
      <c r="BD11" s="640"/>
      <c r="BE11" s="640"/>
      <c r="BF11" s="641"/>
      <c r="BG11" s="642">
        <v>239687</v>
      </c>
      <c r="BH11" s="643"/>
      <c r="BI11" s="643"/>
      <c r="BJ11" s="643"/>
      <c r="BK11" s="643"/>
      <c r="BL11" s="643"/>
      <c r="BM11" s="643"/>
      <c r="BN11" s="644"/>
      <c r="BO11" s="679">
        <v>2.9</v>
      </c>
      <c r="BP11" s="679"/>
      <c r="BQ11" s="679"/>
      <c r="BR11" s="679"/>
      <c r="BS11" s="648">
        <v>47405</v>
      </c>
      <c r="BT11" s="643"/>
      <c r="BU11" s="643"/>
      <c r="BV11" s="643"/>
      <c r="BW11" s="643"/>
      <c r="BX11" s="643"/>
      <c r="BY11" s="643"/>
      <c r="BZ11" s="643"/>
      <c r="CA11" s="643"/>
      <c r="CB11" s="686"/>
      <c r="CD11" s="675" t="s">
        <v>248</v>
      </c>
      <c r="CE11" s="676"/>
      <c r="CF11" s="676"/>
      <c r="CG11" s="676"/>
      <c r="CH11" s="676"/>
      <c r="CI11" s="676"/>
      <c r="CJ11" s="676"/>
      <c r="CK11" s="676"/>
      <c r="CL11" s="676"/>
      <c r="CM11" s="676"/>
      <c r="CN11" s="676"/>
      <c r="CO11" s="676"/>
      <c r="CP11" s="676"/>
      <c r="CQ11" s="677"/>
      <c r="CR11" s="642">
        <v>366097</v>
      </c>
      <c r="CS11" s="643"/>
      <c r="CT11" s="643"/>
      <c r="CU11" s="643"/>
      <c r="CV11" s="643"/>
      <c r="CW11" s="643"/>
      <c r="CX11" s="643"/>
      <c r="CY11" s="644"/>
      <c r="CZ11" s="679">
        <v>1.3</v>
      </c>
      <c r="DA11" s="679"/>
      <c r="DB11" s="679"/>
      <c r="DC11" s="679"/>
      <c r="DD11" s="648" t="s">
        <v>127</v>
      </c>
      <c r="DE11" s="643"/>
      <c r="DF11" s="643"/>
      <c r="DG11" s="643"/>
      <c r="DH11" s="643"/>
      <c r="DI11" s="643"/>
      <c r="DJ11" s="643"/>
      <c r="DK11" s="643"/>
      <c r="DL11" s="643"/>
      <c r="DM11" s="643"/>
      <c r="DN11" s="643"/>
      <c r="DO11" s="643"/>
      <c r="DP11" s="644"/>
      <c r="DQ11" s="648">
        <v>187390</v>
      </c>
      <c r="DR11" s="643"/>
      <c r="DS11" s="643"/>
      <c r="DT11" s="643"/>
      <c r="DU11" s="643"/>
      <c r="DV11" s="643"/>
      <c r="DW11" s="643"/>
      <c r="DX11" s="643"/>
      <c r="DY11" s="643"/>
      <c r="DZ11" s="643"/>
      <c r="EA11" s="643"/>
      <c r="EB11" s="643"/>
      <c r="EC11" s="686"/>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137</v>
      </c>
      <c r="S12" s="643"/>
      <c r="T12" s="643"/>
      <c r="U12" s="643"/>
      <c r="V12" s="643"/>
      <c r="W12" s="643"/>
      <c r="X12" s="643"/>
      <c r="Y12" s="644"/>
      <c r="Z12" s="679" t="s">
        <v>137</v>
      </c>
      <c r="AA12" s="679"/>
      <c r="AB12" s="679"/>
      <c r="AC12" s="679"/>
      <c r="AD12" s="680" t="s">
        <v>127</v>
      </c>
      <c r="AE12" s="680"/>
      <c r="AF12" s="680"/>
      <c r="AG12" s="680"/>
      <c r="AH12" s="680"/>
      <c r="AI12" s="680"/>
      <c r="AJ12" s="680"/>
      <c r="AK12" s="680"/>
      <c r="AL12" s="645" t="s">
        <v>137</v>
      </c>
      <c r="AM12" s="646"/>
      <c r="AN12" s="646"/>
      <c r="AO12" s="681"/>
      <c r="AP12" s="639" t="s">
        <v>250</v>
      </c>
      <c r="AQ12" s="640"/>
      <c r="AR12" s="640"/>
      <c r="AS12" s="640"/>
      <c r="AT12" s="640"/>
      <c r="AU12" s="640"/>
      <c r="AV12" s="640"/>
      <c r="AW12" s="640"/>
      <c r="AX12" s="640"/>
      <c r="AY12" s="640"/>
      <c r="AZ12" s="640"/>
      <c r="BA12" s="640"/>
      <c r="BB12" s="640"/>
      <c r="BC12" s="640"/>
      <c r="BD12" s="640"/>
      <c r="BE12" s="640"/>
      <c r="BF12" s="641"/>
      <c r="BG12" s="642">
        <v>3213931</v>
      </c>
      <c r="BH12" s="643"/>
      <c r="BI12" s="643"/>
      <c r="BJ12" s="643"/>
      <c r="BK12" s="643"/>
      <c r="BL12" s="643"/>
      <c r="BM12" s="643"/>
      <c r="BN12" s="644"/>
      <c r="BO12" s="679">
        <v>39.5</v>
      </c>
      <c r="BP12" s="679"/>
      <c r="BQ12" s="679"/>
      <c r="BR12" s="679"/>
      <c r="BS12" s="648" t="s">
        <v>127</v>
      </c>
      <c r="BT12" s="643"/>
      <c r="BU12" s="643"/>
      <c r="BV12" s="643"/>
      <c r="BW12" s="643"/>
      <c r="BX12" s="643"/>
      <c r="BY12" s="643"/>
      <c r="BZ12" s="643"/>
      <c r="CA12" s="643"/>
      <c r="CB12" s="686"/>
      <c r="CD12" s="675" t="s">
        <v>251</v>
      </c>
      <c r="CE12" s="676"/>
      <c r="CF12" s="676"/>
      <c r="CG12" s="676"/>
      <c r="CH12" s="676"/>
      <c r="CI12" s="676"/>
      <c r="CJ12" s="676"/>
      <c r="CK12" s="676"/>
      <c r="CL12" s="676"/>
      <c r="CM12" s="676"/>
      <c r="CN12" s="676"/>
      <c r="CO12" s="676"/>
      <c r="CP12" s="676"/>
      <c r="CQ12" s="677"/>
      <c r="CR12" s="642">
        <v>372454</v>
      </c>
      <c r="CS12" s="643"/>
      <c r="CT12" s="643"/>
      <c r="CU12" s="643"/>
      <c r="CV12" s="643"/>
      <c r="CW12" s="643"/>
      <c r="CX12" s="643"/>
      <c r="CY12" s="644"/>
      <c r="CZ12" s="679">
        <v>1.3</v>
      </c>
      <c r="DA12" s="679"/>
      <c r="DB12" s="679"/>
      <c r="DC12" s="679"/>
      <c r="DD12" s="648" t="s">
        <v>243</v>
      </c>
      <c r="DE12" s="643"/>
      <c r="DF12" s="643"/>
      <c r="DG12" s="643"/>
      <c r="DH12" s="643"/>
      <c r="DI12" s="643"/>
      <c r="DJ12" s="643"/>
      <c r="DK12" s="643"/>
      <c r="DL12" s="643"/>
      <c r="DM12" s="643"/>
      <c r="DN12" s="643"/>
      <c r="DO12" s="643"/>
      <c r="DP12" s="644"/>
      <c r="DQ12" s="648">
        <v>158663</v>
      </c>
      <c r="DR12" s="643"/>
      <c r="DS12" s="643"/>
      <c r="DT12" s="643"/>
      <c r="DU12" s="643"/>
      <c r="DV12" s="643"/>
      <c r="DW12" s="643"/>
      <c r="DX12" s="643"/>
      <c r="DY12" s="643"/>
      <c r="DZ12" s="643"/>
      <c r="EA12" s="643"/>
      <c r="EB12" s="643"/>
      <c r="EC12" s="686"/>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9" t="s">
        <v>137</v>
      </c>
      <c r="AA13" s="679"/>
      <c r="AB13" s="679"/>
      <c r="AC13" s="679"/>
      <c r="AD13" s="680" t="s">
        <v>137</v>
      </c>
      <c r="AE13" s="680"/>
      <c r="AF13" s="680"/>
      <c r="AG13" s="680"/>
      <c r="AH13" s="680"/>
      <c r="AI13" s="680"/>
      <c r="AJ13" s="680"/>
      <c r="AK13" s="680"/>
      <c r="AL13" s="645" t="s">
        <v>137</v>
      </c>
      <c r="AM13" s="646"/>
      <c r="AN13" s="646"/>
      <c r="AO13" s="681"/>
      <c r="AP13" s="639" t="s">
        <v>253</v>
      </c>
      <c r="AQ13" s="640"/>
      <c r="AR13" s="640"/>
      <c r="AS13" s="640"/>
      <c r="AT13" s="640"/>
      <c r="AU13" s="640"/>
      <c r="AV13" s="640"/>
      <c r="AW13" s="640"/>
      <c r="AX13" s="640"/>
      <c r="AY13" s="640"/>
      <c r="AZ13" s="640"/>
      <c r="BA13" s="640"/>
      <c r="BB13" s="640"/>
      <c r="BC13" s="640"/>
      <c r="BD13" s="640"/>
      <c r="BE13" s="640"/>
      <c r="BF13" s="641"/>
      <c r="BG13" s="642">
        <v>3181423</v>
      </c>
      <c r="BH13" s="643"/>
      <c r="BI13" s="643"/>
      <c r="BJ13" s="643"/>
      <c r="BK13" s="643"/>
      <c r="BL13" s="643"/>
      <c r="BM13" s="643"/>
      <c r="BN13" s="644"/>
      <c r="BO13" s="679">
        <v>39.1</v>
      </c>
      <c r="BP13" s="679"/>
      <c r="BQ13" s="679"/>
      <c r="BR13" s="679"/>
      <c r="BS13" s="648" t="s">
        <v>127</v>
      </c>
      <c r="BT13" s="643"/>
      <c r="BU13" s="643"/>
      <c r="BV13" s="643"/>
      <c r="BW13" s="643"/>
      <c r="BX13" s="643"/>
      <c r="BY13" s="643"/>
      <c r="BZ13" s="643"/>
      <c r="CA13" s="643"/>
      <c r="CB13" s="686"/>
      <c r="CD13" s="675" t="s">
        <v>254</v>
      </c>
      <c r="CE13" s="676"/>
      <c r="CF13" s="676"/>
      <c r="CG13" s="676"/>
      <c r="CH13" s="676"/>
      <c r="CI13" s="676"/>
      <c r="CJ13" s="676"/>
      <c r="CK13" s="676"/>
      <c r="CL13" s="676"/>
      <c r="CM13" s="676"/>
      <c r="CN13" s="676"/>
      <c r="CO13" s="676"/>
      <c r="CP13" s="676"/>
      <c r="CQ13" s="677"/>
      <c r="CR13" s="642">
        <v>5198468</v>
      </c>
      <c r="CS13" s="643"/>
      <c r="CT13" s="643"/>
      <c r="CU13" s="643"/>
      <c r="CV13" s="643"/>
      <c r="CW13" s="643"/>
      <c r="CX13" s="643"/>
      <c r="CY13" s="644"/>
      <c r="CZ13" s="679">
        <v>18.100000000000001</v>
      </c>
      <c r="DA13" s="679"/>
      <c r="DB13" s="679"/>
      <c r="DC13" s="679"/>
      <c r="DD13" s="648">
        <v>2945682</v>
      </c>
      <c r="DE13" s="643"/>
      <c r="DF13" s="643"/>
      <c r="DG13" s="643"/>
      <c r="DH13" s="643"/>
      <c r="DI13" s="643"/>
      <c r="DJ13" s="643"/>
      <c r="DK13" s="643"/>
      <c r="DL13" s="643"/>
      <c r="DM13" s="643"/>
      <c r="DN13" s="643"/>
      <c r="DO13" s="643"/>
      <c r="DP13" s="644"/>
      <c r="DQ13" s="648">
        <v>2450012</v>
      </c>
      <c r="DR13" s="643"/>
      <c r="DS13" s="643"/>
      <c r="DT13" s="643"/>
      <c r="DU13" s="643"/>
      <c r="DV13" s="643"/>
      <c r="DW13" s="643"/>
      <c r="DX13" s="643"/>
      <c r="DY13" s="643"/>
      <c r="DZ13" s="643"/>
      <c r="EA13" s="643"/>
      <c r="EB13" s="643"/>
      <c r="EC13" s="686"/>
    </row>
    <row r="14" spans="2:143" ht="11.25" customHeight="1" x14ac:dyDescent="0.15">
      <c r="B14" s="639" t="s">
        <v>255</v>
      </c>
      <c r="C14" s="640"/>
      <c r="D14" s="640"/>
      <c r="E14" s="640"/>
      <c r="F14" s="640"/>
      <c r="G14" s="640"/>
      <c r="H14" s="640"/>
      <c r="I14" s="640"/>
      <c r="J14" s="640"/>
      <c r="K14" s="640"/>
      <c r="L14" s="640"/>
      <c r="M14" s="640"/>
      <c r="N14" s="640"/>
      <c r="O14" s="640"/>
      <c r="P14" s="640"/>
      <c r="Q14" s="641"/>
      <c r="R14" s="642">
        <v>20770</v>
      </c>
      <c r="S14" s="643"/>
      <c r="T14" s="643"/>
      <c r="U14" s="643"/>
      <c r="V14" s="643"/>
      <c r="W14" s="643"/>
      <c r="X14" s="643"/>
      <c r="Y14" s="644"/>
      <c r="Z14" s="679">
        <v>0.1</v>
      </c>
      <c r="AA14" s="679"/>
      <c r="AB14" s="679"/>
      <c r="AC14" s="679"/>
      <c r="AD14" s="680">
        <v>20770</v>
      </c>
      <c r="AE14" s="680"/>
      <c r="AF14" s="680"/>
      <c r="AG14" s="680"/>
      <c r="AH14" s="680"/>
      <c r="AI14" s="680"/>
      <c r="AJ14" s="680"/>
      <c r="AK14" s="680"/>
      <c r="AL14" s="645">
        <v>0.2</v>
      </c>
      <c r="AM14" s="646"/>
      <c r="AN14" s="646"/>
      <c r="AO14" s="681"/>
      <c r="AP14" s="639" t="s">
        <v>256</v>
      </c>
      <c r="AQ14" s="640"/>
      <c r="AR14" s="640"/>
      <c r="AS14" s="640"/>
      <c r="AT14" s="640"/>
      <c r="AU14" s="640"/>
      <c r="AV14" s="640"/>
      <c r="AW14" s="640"/>
      <c r="AX14" s="640"/>
      <c r="AY14" s="640"/>
      <c r="AZ14" s="640"/>
      <c r="BA14" s="640"/>
      <c r="BB14" s="640"/>
      <c r="BC14" s="640"/>
      <c r="BD14" s="640"/>
      <c r="BE14" s="640"/>
      <c r="BF14" s="641"/>
      <c r="BG14" s="642">
        <v>135032</v>
      </c>
      <c r="BH14" s="643"/>
      <c r="BI14" s="643"/>
      <c r="BJ14" s="643"/>
      <c r="BK14" s="643"/>
      <c r="BL14" s="643"/>
      <c r="BM14" s="643"/>
      <c r="BN14" s="644"/>
      <c r="BO14" s="679">
        <v>1.7</v>
      </c>
      <c r="BP14" s="679"/>
      <c r="BQ14" s="679"/>
      <c r="BR14" s="679"/>
      <c r="BS14" s="648" t="s">
        <v>137</v>
      </c>
      <c r="BT14" s="643"/>
      <c r="BU14" s="643"/>
      <c r="BV14" s="643"/>
      <c r="BW14" s="643"/>
      <c r="BX14" s="643"/>
      <c r="BY14" s="643"/>
      <c r="BZ14" s="643"/>
      <c r="CA14" s="643"/>
      <c r="CB14" s="686"/>
      <c r="CD14" s="675" t="s">
        <v>257</v>
      </c>
      <c r="CE14" s="676"/>
      <c r="CF14" s="676"/>
      <c r="CG14" s="676"/>
      <c r="CH14" s="676"/>
      <c r="CI14" s="676"/>
      <c r="CJ14" s="676"/>
      <c r="CK14" s="676"/>
      <c r="CL14" s="676"/>
      <c r="CM14" s="676"/>
      <c r="CN14" s="676"/>
      <c r="CO14" s="676"/>
      <c r="CP14" s="676"/>
      <c r="CQ14" s="677"/>
      <c r="CR14" s="642">
        <v>725503</v>
      </c>
      <c r="CS14" s="643"/>
      <c r="CT14" s="643"/>
      <c r="CU14" s="643"/>
      <c r="CV14" s="643"/>
      <c r="CW14" s="643"/>
      <c r="CX14" s="643"/>
      <c r="CY14" s="644"/>
      <c r="CZ14" s="679">
        <v>2.5</v>
      </c>
      <c r="DA14" s="679"/>
      <c r="DB14" s="679"/>
      <c r="DC14" s="679"/>
      <c r="DD14" s="648">
        <v>21236</v>
      </c>
      <c r="DE14" s="643"/>
      <c r="DF14" s="643"/>
      <c r="DG14" s="643"/>
      <c r="DH14" s="643"/>
      <c r="DI14" s="643"/>
      <c r="DJ14" s="643"/>
      <c r="DK14" s="643"/>
      <c r="DL14" s="643"/>
      <c r="DM14" s="643"/>
      <c r="DN14" s="643"/>
      <c r="DO14" s="643"/>
      <c r="DP14" s="644"/>
      <c r="DQ14" s="648">
        <v>701873</v>
      </c>
      <c r="DR14" s="643"/>
      <c r="DS14" s="643"/>
      <c r="DT14" s="643"/>
      <c r="DU14" s="643"/>
      <c r="DV14" s="643"/>
      <c r="DW14" s="643"/>
      <c r="DX14" s="643"/>
      <c r="DY14" s="643"/>
      <c r="DZ14" s="643"/>
      <c r="EA14" s="643"/>
      <c r="EB14" s="643"/>
      <c r="EC14" s="686"/>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9" t="s">
        <v>127</v>
      </c>
      <c r="AA15" s="679"/>
      <c r="AB15" s="679"/>
      <c r="AC15" s="679"/>
      <c r="AD15" s="680" t="s">
        <v>137</v>
      </c>
      <c r="AE15" s="680"/>
      <c r="AF15" s="680"/>
      <c r="AG15" s="680"/>
      <c r="AH15" s="680"/>
      <c r="AI15" s="680"/>
      <c r="AJ15" s="680"/>
      <c r="AK15" s="680"/>
      <c r="AL15" s="645" t="s">
        <v>127</v>
      </c>
      <c r="AM15" s="646"/>
      <c r="AN15" s="646"/>
      <c r="AO15" s="681"/>
      <c r="AP15" s="639" t="s">
        <v>259</v>
      </c>
      <c r="AQ15" s="640"/>
      <c r="AR15" s="640"/>
      <c r="AS15" s="640"/>
      <c r="AT15" s="640"/>
      <c r="AU15" s="640"/>
      <c r="AV15" s="640"/>
      <c r="AW15" s="640"/>
      <c r="AX15" s="640"/>
      <c r="AY15" s="640"/>
      <c r="AZ15" s="640"/>
      <c r="BA15" s="640"/>
      <c r="BB15" s="640"/>
      <c r="BC15" s="640"/>
      <c r="BD15" s="640"/>
      <c r="BE15" s="640"/>
      <c r="BF15" s="641"/>
      <c r="BG15" s="642">
        <v>499624</v>
      </c>
      <c r="BH15" s="643"/>
      <c r="BI15" s="643"/>
      <c r="BJ15" s="643"/>
      <c r="BK15" s="643"/>
      <c r="BL15" s="643"/>
      <c r="BM15" s="643"/>
      <c r="BN15" s="644"/>
      <c r="BO15" s="679">
        <v>6.1</v>
      </c>
      <c r="BP15" s="679"/>
      <c r="BQ15" s="679"/>
      <c r="BR15" s="679"/>
      <c r="BS15" s="648" t="s">
        <v>127</v>
      </c>
      <c r="BT15" s="643"/>
      <c r="BU15" s="643"/>
      <c r="BV15" s="643"/>
      <c r="BW15" s="643"/>
      <c r="BX15" s="643"/>
      <c r="BY15" s="643"/>
      <c r="BZ15" s="643"/>
      <c r="CA15" s="643"/>
      <c r="CB15" s="686"/>
      <c r="CD15" s="675" t="s">
        <v>260</v>
      </c>
      <c r="CE15" s="676"/>
      <c r="CF15" s="676"/>
      <c r="CG15" s="676"/>
      <c r="CH15" s="676"/>
      <c r="CI15" s="676"/>
      <c r="CJ15" s="676"/>
      <c r="CK15" s="676"/>
      <c r="CL15" s="676"/>
      <c r="CM15" s="676"/>
      <c r="CN15" s="676"/>
      <c r="CO15" s="676"/>
      <c r="CP15" s="676"/>
      <c r="CQ15" s="677"/>
      <c r="CR15" s="642">
        <v>3304338</v>
      </c>
      <c r="CS15" s="643"/>
      <c r="CT15" s="643"/>
      <c r="CU15" s="643"/>
      <c r="CV15" s="643"/>
      <c r="CW15" s="643"/>
      <c r="CX15" s="643"/>
      <c r="CY15" s="644"/>
      <c r="CZ15" s="679">
        <v>11.5</v>
      </c>
      <c r="DA15" s="679"/>
      <c r="DB15" s="679"/>
      <c r="DC15" s="679"/>
      <c r="DD15" s="648">
        <v>984211</v>
      </c>
      <c r="DE15" s="643"/>
      <c r="DF15" s="643"/>
      <c r="DG15" s="643"/>
      <c r="DH15" s="643"/>
      <c r="DI15" s="643"/>
      <c r="DJ15" s="643"/>
      <c r="DK15" s="643"/>
      <c r="DL15" s="643"/>
      <c r="DM15" s="643"/>
      <c r="DN15" s="643"/>
      <c r="DO15" s="643"/>
      <c r="DP15" s="644"/>
      <c r="DQ15" s="648">
        <v>1847507</v>
      </c>
      <c r="DR15" s="643"/>
      <c r="DS15" s="643"/>
      <c r="DT15" s="643"/>
      <c r="DU15" s="643"/>
      <c r="DV15" s="643"/>
      <c r="DW15" s="643"/>
      <c r="DX15" s="643"/>
      <c r="DY15" s="643"/>
      <c r="DZ15" s="643"/>
      <c r="EA15" s="643"/>
      <c r="EB15" s="643"/>
      <c r="EC15" s="686"/>
    </row>
    <row r="16" spans="2:143" ht="11.25" customHeight="1" x14ac:dyDescent="0.15">
      <c r="B16" s="639" t="s">
        <v>261</v>
      </c>
      <c r="C16" s="640"/>
      <c r="D16" s="640"/>
      <c r="E16" s="640"/>
      <c r="F16" s="640"/>
      <c r="G16" s="640"/>
      <c r="H16" s="640"/>
      <c r="I16" s="640"/>
      <c r="J16" s="640"/>
      <c r="K16" s="640"/>
      <c r="L16" s="640"/>
      <c r="M16" s="640"/>
      <c r="N16" s="640"/>
      <c r="O16" s="640"/>
      <c r="P16" s="640"/>
      <c r="Q16" s="641"/>
      <c r="R16" s="642">
        <v>5387</v>
      </c>
      <c r="S16" s="643"/>
      <c r="T16" s="643"/>
      <c r="U16" s="643"/>
      <c r="V16" s="643"/>
      <c r="W16" s="643"/>
      <c r="X16" s="643"/>
      <c r="Y16" s="644"/>
      <c r="Z16" s="679">
        <v>0</v>
      </c>
      <c r="AA16" s="679"/>
      <c r="AB16" s="679"/>
      <c r="AC16" s="679"/>
      <c r="AD16" s="680">
        <v>5387</v>
      </c>
      <c r="AE16" s="680"/>
      <c r="AF16" s="680"/>
      <c r="AG16" s="680"/>
      <c r="AH16" s="680"/>
      <c r="AI16" s="680"/>
      <c r="AJ16" s="680"/>
      <c r="AK16" s="680"/>
      <c r="AL16" s="645">
        <v>0</v>
      </c>
      <c r="AM16" s="646"/>
      <c r="AN16" s="646"/>
      <c r="AO16" s="681"/>
      <c r="AP16" s="639" t="s">
        <v>262</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9" t="s">
        <v>243</v>
      </c>
      <c r="BP16" s="679"/>
      <c r="BQ16" s="679"/>
      <c r="BR16" s="679"/>
      <c r="BS16" s="648" t="s">
        <v>127</v>
      </c>
      <c r="BT16" s="643"/>
      <c r="BU16" s="643"/>
      <c r="BV16" s="643"/>
      <c r="BW16" s="643"/>
      <c r="BX16" s="643"/>
      <c r="BY16" s="643"/>
      <c r="BZ16" s="643"/>
      <c r="CA16" s="643"/>
      <c r="CB16" s="686"/>
      <c r="CD16" s="675" t="s">
        <v>263</v>
      </c>
      <c r="CE16" s="676"/>
      <c r="CF16" s="676"/>
      <c r="CG16" s="676"/>
      <c r="CH16" s="676"/>
      <c r="CI16" s="676"/>
      <c r="CJ16" s="676"/>
      <c r="CK16" s="676"/>
      <c r="CL16" s="676"/>
      <c r="CM16" s="676"/>
      <c r="CN16" s="676"/>
      <c r="CO16" s="676"/>
      <c r="CP16" s="676"/>
      <c r="CQ16" s="677"/>
      <c r="CR16" s="642">
        <v>187887</v>
      </c>
      <c r="CS16" s="643"/>
      <c r="CT16" s="643"/>
      <c r="CU16" s="643"/>
      <c r="CV16" s="643"/>
      <c r="CW16" s="643"/>
      <c r="CX16" s="643"/>
      <c r="CY16" s="644"/>
      <c r="CZ16" s="679">
        <v>0.7</v>
      </c>
      <c r="DA16" s="679"/>
      <c r="DB16" s="679"/>
      <c r="DC16" s="679"/>
      <c r="DD16" s="648" t="s">
        <v>137</v>
      </c>
      <c r="DE16" s="643"/>
      <c r="DF16" s="643"/>
      <c r="DG16" s="643"/>
      <c r="DH16" s="643"/>
      <c r="DI16" s="643"/>
      <c r="DJ16" s="643"/>
      <c r="DK16" s="643"/>
      <c r="DL16" s="643"/>
      <c r="DM16" s="643"/>
      <c r="DN16" s="643"/>
      <c r="DO16" s="643"/>
      <c r="DP16" s="644"/>
      <c r="DQ16" s="648">
        <v>118611</v>
      </c>
      <c r="DR16" s="643"/>
      <c r="DS16" s="643"/>
      <c r="DT16" s="643"/>
      <c r="DU16" s="643"/>
      <c r="DV16" s="643"/>
      <c r="DW16" s="643"/>
      <c r="DX16" s="643"/>
      <c r="DY16" s="643"/>
      <c r="DZ16" s="643"/>
      <c r="EA16" s="643"/>
      <c r="EB16" s="643"/>
      <c r="EC16" s="686"/>
    </row>
    <row r="17" spans="2:133" ht="11.25" customHeight="1" x14ac:dyDescent="0.15">
      <c r="B17" s="639" t="s">
        <v>264</v>
      </c>
      <c r="C17" s="640"/>
      <c r="D17" s="640"/>
      <c r="E17" s="640"/>
      <c r="F17" s="640"/>
      <c r="G17" s="640"/>
      <c r="H17" s="640"/>
      <c r="I17" s="640"/>
      <c r="J17" s="640"/>
      <c r="K17" s="640"/>
      <c r="L17" s="640"/>
      <c r="M17" s="640"/>
      <c r="N17" s="640"/>
      <c r="O17" s="640"/>
      <c r="P17" s="640"/>
      <c r="Q17" s="641"/>
      <c r="R17" s="642">
        <v>145190</v>
      </c>
      <c r="S17" s="643"/>
      <c r="T17" s="643"/>
      <c r="U17" s="643"/>
      <c r="V17" s="643"/>
      <c r="W17" s="643"/>
      <c r="X17" s="643"/>
      <c r="Y17" s="644"/>
      <c r="Z17" s="679">
        <v>0.5</v>
      </c>
      <c r="AA17" s="679"/>
      <c r="AB17" s="679"/>
      <c r="AC17" s="679"/>
      <c r="AD17" s="680">
        <v>145190</v>
      </c>
      <c r="AE17" s="680"/>
      <c r="AF17" s="680"/>
      <c r="AG17" s="680"/>
      <c r="AH17" s="680"/>
      <c r="AI17" s="680"/>
      <c r="AJ17" s="680"/>
      <c r="AK17" s="680"/>
      <c r="AL17" s="645">
        <v>1.2</v>
      </c>
      <c r="AM17" s="646"/>
      <c r="AN17" s="646"/>
      <c r="AO17" s="681"/>
      <c r="AP17" s="639" t="s">
        <v>265</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9" t="s">
        <v>137</v>
      </c>
      <c r="BP17" s="679"/>
      <c r="BQ17" s="679"/>
      <c r="BR17" s="679"/>
      <c r="BS17" s="648" t="s">
        <v>243</v>
      </c>
      <c r="BT17" s="643"/>
      <c r="BU17" s="643"/>
      <c r="BV17" s="643"/>
      <c r="BW17" s="643"/>
      <c r="BX17" s="643"/>
      <c r="BY17" s="643"/>
      <c r="BZ17" s="643"/>
      <c r="CA17" s="643"/>
      <c r="CB17" s="686"/>
      <c r="CD17" s="675" t="s">
        <v>266</v>
      </c>
      <c r="CE17" s="676"/>
      <c r="CF17" s="676"/>
      <c r="CG17" s="676"/>
      <c r="CH17" s="676"/>
      <c r="CI17" s="676"/>
      <c r="CJ17" s="676"/>
      <c r="CK17" s="676"/>
      <c r="CL17" s="676"/>
      <c r="CM17" s="676"/>
      <c r="CN17" s="676"/>
      <c r="CO17" s="676"/>
      <c r="CP17" s="676"/>
      <c r="CQ17" s="677"/>
      <c r="CR17" s="642">
        <v>3369947</v>
      </c>
      <c r="CS17" s="643"/>
      <c r="CT17" s="643"/>
      <c r="CU17" s="643"/>
      <c r="CV17" s="643"/>
      <c r="CW17" s="643"/>
      <c r="CX17" s="643"/>
      <c r="CY17" s="644"/>
      <c r="CZ17" s="679">
        <v>11.7</v>
      </c>
      <c r="DA17" s="679"/>
      <c r="DB17" s="679"/>
      <c r="DC17" s="679"/>
      <c r="DD17" s="648" t="s">
        <v>127</v>
      </c>
      <c r="DE17" s="643"/>
      <c r="DF17" s="643"/>
      <c r="DG17" s="643"/>
      <c r="DH17" s="643"/>
      <c r="DI17" s="643"/>
      <c r="DJ17" s="643"/>
      <c r="DK17" s="643"/>
      <c r="DL17" s="643"/>
      <c r="DM17" s="643"/>
      <c r="DN17" s="643"/>
      <c r="DO17" s="643"/>
      <c r="DP17" s="644"/>
      <c r="DQ17" s="648">
        <v>3108469</v>
      </c>
      <c r="DR17" s="643"/>
      <c r="DS17" s="643"/>
      <c r="DT17" s="643"/>
      <c r="DU17" s="643"/>
      <c r="DV17" s="643"/>
      <c r="DW17" s="643"/>
      <c r="DX17" s="643"/>
      <c r="DY17" s="643"/>
      <c r="DZ17" s="643"/>
      <c r="EA17" s="643"/>
      <c r="EB17" s="643"/>
      <c r="EC17" s="686"/>
    </row>
    <row r="18" spans="2:133" ht="11.25" customHeight="1" x14ac:dyDescent="0.15">
      <c r="B18" s="639" t="s">
        <v>267</v>
      </c>
      <c r="C18" s="640"/>
      <c r="D18" s="640"/>
      <c r="E18" s="640"/>
      <c r="F18" s="640"/>
      <c r="G18" s="640"/>
      <c r="H18" s="640"/>
      <c r="I18" s="640"/>
      <c r="J18" s="640"/>
      <c r="K18" s="640"/>
      <c r="L18" s="640"/>
      <c r="M18" s="640"/>
      <c r="N18" s="640"/>
      <c r="O18" s="640"/>
      <c r="P18" s="640"/>
      <c r="Q18" s="641"/>
      <c r="R18" s="642">
        <v>64437</v>
      </c>
      <c r="S18" s="643"/>
      <c r="T18" s="643"/>
      <c r="U18" s="643"/>
      <c r="V18" s="643"/>
      <c r="W18" s="643"/>
      <c r="X18" s="643"/>
      <c r="Y18" s="644"/>
      <c r="Z18" s="679">
        <v>0.2</v>
      </c>
      <c r="AA18" s="679"/>
      <c r="AB18" s="679"/>
      <c r="AC18" s="679"/>
      <c r="AD18" s="680">
        <v>64437</v>
      </c>
      <c r="AE18" s="680"/>
      <c r="AF18" s="680"/>
      <c r="AG18" s="680"/>
      <c r="AH18" s="680"/>
      <c r="AI18" s="680"/>
      <c r="AJ18" s="680"/>
      <c r="AK18" s="680"/>
      <c r="AL18" s="645">
        <v>0.5</v>
      </c>
      <c r="AM18" s="646"/>
      <c r="AN18" s="646"/>
      <c r="AO18" s="681"/>
      <c r="AP18" s="639" t="s">
        <v>268</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9" t="s">
        <v>243</v>
      </c>
      <c r="BP18" s="679"/>
      <c r="BQ18" s="679"/>
      <c r="BR18" s="679"/>
      <c r="BS18" s="648" t="s">
        <v>127</v>
      </c>
      <c r="BT18" s="643"/>
      <c r="BU18" s="643"/>
      <c r="BV18" s="643"/>
      <c r="BW18" s="643"/>
      <c r="BX18" s="643"/>
      <c r="BY18" s="643"/>
      <c r="BZ18" s="643"/>
      <c r="CA18" s="643"/>
      <c r="CB18" s="686"/>
      <c r="CD18" s="675" t="s">
        <v>269</v>
      </c>
      <c r="CE18" s="676"/>
      <c r="CF18" s="676"/>
      <c r="CG18" s="676"/>
      <c r="CH18" s="676"/>
      <c r="CI18" s="676"/>
      <c r="CJ18" s="676"/>
      <c r="CK18" s="676"/>
      <c r="CL18" s="676"/>
      <c r="CM18" s="676"/>
      <c r="CN18" s="676"/>
      <c r="CO18" s="676"/>
      <c r="CP18" s="676"/>
      <c r="CQ18" s="677"/>
      <c r="CR18" s="642" t="s">
        <v>127</v>
      </c>
      <c r="CS18" s="643"/>
      <c r="CT18" s="643"/>
      <c r="CU18" s="643"/>
      <c r="CV18" s="643"/>
      <c r="CW18" s="643"/>
      <c r="CX18" s="643"/>
      <c r="CY18" s="644"/>
      <c r="CZ18" s="679" t="s">
        <v>137</v>
      </c>
      <c r="DA18" s="679"/>
      <c r="DB18" s="679"/>
      <c r="DC18" s="679"/>
      <c r="DD18" s="648" t="s">
        <v>127</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6"/>
    </row>
    <row r="19" spans="2:133" ht="11.25" customHeight="1" x14ac:dyDescent="0.15">
      <c r="B19" s="639" t="s">
        <v>270</v>
      </c>
      <c r="C19" s="640"/>
      <c r="D19" s="640"/>
      <c r="E19" s="640"/>
      <c r="F19" s="640"/>
      <c r="G19" s="640"/>
      <c r="H19" s="640"/>
      <c r="I19" s="640"/>
      <c r="J19" s="640"/>
      <c r="K19" s="640"/>
      <c r="L19" s="640"/>
      <c r="M19" s="640"/>
      <c r="N19" s="640"/>
      <c r="O19" s="640"/>
      <c r="P19" s="640"/>
      <c r="Q19" s="641"/>
      <c r="R19" s="642">
        <v>2793</v>
      </c>
      <c r="S19" s="643"/>
      <c r="T19" s="643"/>
      <c r="U19" s="643"/>
      <c r="V19" s="643"/>
      <c r="W19" s="643"/>
      <c r="X19" s="643"/>
      <c r="Y19" s="644"/>
      <c r="Z19" s="679">
        <v>0</v>
      </c>
      <c r="AA19" s="679"/>
      <c r="AB19" s="679"/>
      <c r="AC19" s="679"/>
      <c r="AD19" s="680">
        <v>2793</v>
      </c>
      <c r="AE19" s="680"/>
      <c r="AF19" s="680"/>
      <c r="AG19" s="680"/>
      <c r="AH19" s="680"/>
      <c r="AI19" s="680"/>
      <c r="AJ19" s="680"/>
      <c r="AK19" s="680"/>
      <c r="AL19" s="645">
        <v>0</v>
      </c>
      <c r="AM19" s="646"/>
      <c r="AN19" s="646"/>
      <c r="AO19" s="681"/>
      <c r="AP19" s="639" t="s">
        <v>271</v>
      </c>
      <c r="AQ19" s="640"/>
      <c r="AR19" s="640"/>
      <c r="AS19" s="640"/>
      <c r="AT19" s="640"/>
      <c r="AU19" s="640"/>
      <c r="AV19" s="640"/>
      <c r="AW19" s="640"/>
      <c r="AX19" s="640"/>
      <c r="AY19" s="640"/>
      <c r="AZ19" s="640"/>
      <c r="BA19" s="640"/>
      <c r="BB19" s="640"/>
      <c r="BC19" s="640"/>
      <c r="BD19" s="640"/>
      <c r="BE19" s="640"/>
      <c r="BF19" s="641"/>
      <c r="BG19" s="642">
        <v>664628</v>
      </c>
      <c r="BH19" s="643"/>
      <c r="BI19" s="643"/>
      <c r="BJ19" s="643"/>
      <c r="BK19" s="643"/>
      <c r="BL19" s="643"/>
      <c r="BM19" s="643"/>
      <c r="BN19" s="644"/>
      <c r="BO19" s="679">
        <v>8.1999999999999993</v>
      </c>
      <c r="BP19" s="679"/>
      <c r="BQ19" s="679"/>
      <c r="BR19" s="679"/>
      <c r="BS19" s="648" t="s">
        <v>243</v>
      </c>
      <c r="BT19" s="643"/>
      <c r="BU19" s="643"/>
      <c r="BV19" s="643"/>
      <c r="BW19" s="643"/>
      <c r="BX19" s="643"/>
      <c r="BY19" s="643"/>
      <c r="BZ19" s="643"/>
      <c r="CA19" s="643"/>
      <c r="CB19" s="686"/>
      <c r="CD19" s="675" t="s">
        <v>272</v>
      </c>
      <c r="CE19" s="676"/>
      <c r="CF19" s="676"/>
      <c r="CG19" s="676"/>
      <c r="CH19" s="676"/>
      <c r="CI19" s="676"/>
      <c r="CJ19" s="676"/>
      <c r="CK19" s="676"/>
      <c r="CL19" s="676"/>
      <c r="CM19" s="676"/>
      <c r="CN19" s="676"/>
      <c r="CO19" s="676"/>
      <c r="CP19" s="676"/>
      <c r="CQ19" s="677"/>
      <c r="CR19" s="642" t="s">
        <v>243</v>
      </c>
      <c r="CS19" s="643"/>
      <c r="CT19" s="643"/>
      <c r="CU19" s="643"/>
      <c r="CV19" s="643"/>
      <c r="CW19" s="643"/>
      <c r="CX19" s="643"/>
      <c r="CY19" s="644"/>
      <c r="CZ19" s="679" t="s">
        <v>127</v>
      </c>
      <c r="DA19" s="679"/>
      <c r="DB19" s="679"/>
      <c r="DC19" s="679"/>
      <c r="DD19" s="648" t="s">
        <v>243</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6"/>
    </row>
    <row r="20" spans="2:133" ht="11.25" customHeight="1" x14ac:dyDescent="0.15">
      <c r="B20" s="639" t="s">
        <v>273</v>
      </c>
      <c r="C20" s="640"/>
      <c r="D20" s="640"/>
      <c r="E20" s="640"/>
      <c r="F20" s="640"/>
      <c r="G20" s="640"/>
      <c r="H20" s="640"/>
      <c r="I20" s="640"/>
      <c r="J20" s="640"/>
      <c r="K20" s="640"/>
      <c r="L20" s="640"/>
      <c r="M20" s="640"/>
      <c r="N20" s="640"/>
      <c r="O20" s="640"/>
      <c r="P20" s="640"/>
      <c r="Q20" s="641"/>
      <c r="R20" s="642">
        <v>963</v>
      </c>
      <c r="S20" s="643"/>
      <c r="T20" s="643"/>
      <c r="U20" s="643"/>
      <c r="V20" s="643"/>
      <c r="W20" s="643"/>
      <c r="X20" s="643"/>
      <c r="Y20" s="644"/>
      <c r="Z20" s="679">
        <v>0</v>
      </c>
      <c r="AA20" s="679"/>
      <c r="AB20" s="679"/>
      <c r="AC20" s="679"/>
      <c r="AD20" s="680">
        <v>963</v>
      </c>
      <c r="AE20" s="680"/>
      <c r="AF20" s="680"/>
      <c r="AG20" s="680"/>
      <c r="AH20" s="680"/>
      <c r="AI20" s="680"/>
      <c r="AJ20" s="680"/>
      <c r="AK20" s="680"/>
      <c r="AL20" s="645">
        <v>0</v>
      </c>
      <c r="AM20" s="646"/>
      <c r="AN20" s="646"/>
      <c r="AO20" s="681"/>
      <c r="AP20" s="639" t="s">
        <v>274</v>
      </c>
      <c r="AQ20" s="640"/>
      <c r="AR20" s="640"/>
      <c r="AS20" s="640"/>
      <c r="AT20" s="640"/>
      <c r="AU20" s="640"/>
      <c r="AV20" s="640"/>
      <c r="AW20" s="640"/>
      <c r="AX20" s="640"/>
      <c r="AY20" s="640"/>
      <c r="AZ20" s="640"/>
      <c r="BA20" s="640"/>
      <c r="BB20" s="640"/>
      <c r="BC20" s="640"/>
      <c r="BD20" s="640"/>
      <c r="BE20" s="640"/>
      <c r="BF20" s="641"/>
      <c r="BG20" s="642">
        <v>664628</v>
      </c>
      <c r="BH20" s="643"/>
      <c r="BI20" s="643"/>
      <c r="BJ20" s="643"/>
      <c r="BK20" s="643"/>
      <c r="BL20" s="643"/>
      <c r="BM20" s="643"/>
      <c r="BN20" s="644"/>
      <c r="BO20" s="679">
        <v>8.1999999999999993</v>
      </c>
      <c r="BP20" s="679"/>
      <c r="BQ20" s="679"/>
      <c r="BR20" s="679"/>
      <c r="BS20" s="648" t="s">
        <v>243</v>
      </c>
      <c r="BT20" s="643"/>
      <c r="BU20" s="643"/>
      <c r="BV20" s="643"/>
      <c r="BW20" s="643"/>
      <c r="BX20" s="643"/>
      <c r="BY20" s="643"/>
      <c r="BZ20" s="643"/>
      <c r="CA20" s="643"/>
      <c r="CB20" s="686"/>
      <c r="CD20" s="675" t="s">
        <v>275</v>
      </c>
      <c r="CE20" s="676"/>
      <c r="CF20" s="676"/>
      <c r="CG20" s="676"/>
      <c r="CH20" s="676"/>
      <c r="CI20" s="676"/>
      <c r="CJ20" s="676"/>
      <c r="CK20" s="676"/>
      <c r="CL20" s="676"/>
      <c r="CM20" s="676"/>
      <c r="CN20" s="676"/>
      <c r="CO20" s="676"/>
      <c r="CP20" s="676"/>
      <c r="CQ20" s="677"/>
      <c r="CR20" s="642">
        <v>28741291</v>
      </c>
      <c r="CS20" s="643"/>
      <c r="CT20" s="643"/>
      <c r="CU20" s="643"/>
      <c r="CV20" s="643"/>
      <c r="CW20" s="643"/>
      <c r="CX20" s="643"/>
      <c r="CY20" s="644"/>
      <c r="CZ20" s="679">
        <v>100</v>
      </c>
      <c r="DA20" s="679"/>
      <c r="DB20" s="679"/>
      <c r="DC20" s="679"/>
      <c r="DD20" s="648">
        <v>4506321</v>
      </c>
      <c r="DE20" s="643"/>
      <c r="DF20" s="643"/>
      <c r="DG20" s="643"/>
      <c r="DH20" s="643"/>
      <c r="DI20" s="643"/>
      <c r="DJ20" s="643"/>
      <c r="DK20" s="643"/>
      <c r="DL20" s="643"/>
      <c r="DM20" s="643"/>
      <c r="DN20" s="643"/>
      <c r="DO20" s="643"/>
      <c r="DP20" s="644"/>
      <c r="DQ20" s="648">
        <v>17090085</v>
      </c>
      <c r="DR20" s="643"/>
      <c r="DS20" s="643"/>
      <c r="DT20" s="643"/>
      <c r="DU20" s="643"/>
      <c r="DV20" s="643"/>
      <c r="DW20" s="643"/>
      <c r="DX20" s="643"/>
      <c r="DY20" s="643"/>
      <c r="DZ20" s="643"/>
      <c r="EA20" s="643"/>
      <c r="EB20" s="643"/>
      <c r="EC20" s="686"/>
    </row>
    <row r="21" spans="2:133" ht="11.25" customHeight="1" x14ac:dyDescent="0.15">
      <c r="B21" s="639" t="s">
        <v>276</v>
      </c>
      <c r="C21" s="640"/>
      <c r="D21" s="640"/>
      <c r="E21" s="640"/>
      <c r="F21" s="640"/>
      <c r="G21" s="640"/>
      <c r="H21" s="640"/>
      <c r="I21" s="640"/>
      <c r="J21" s="640"/>
      <c r="K21" s="640"/>
      <c r="L21" s="640"/>
      <c r="M21" s="640"/>
      <c r="N21" s="640"/>
      <c r="O21" s="640"/>
      <c r="P21" s="640"/>
      <c r="Q21" s="641"/>
      <c r="R21" s="642">
        <v>76997</v>
      </c>
      <c r="S21" s="643"/>
      <c r="T21" s="643"/>
      <c r="U21" s="643"/>
      <c r="V21" s="643"/>
      <c r="W21" s="643"/>
      <c r="X21" s="643"/>
      <c r="Y21" s="644"/>
      <c r="Z21" s="679">
        <v>0.3</v>
      </c>
      <c r="AA21" s="679"/>
      <c r="AB21" s="679"/>
      <c r="AC21" s="679"/>
      <c r="AD21" s="680">
        <v>76997</v>
      </c>
      <c r="AE21" s="680"/>
      <c r="AF21" s="680"/>
      <c r="AG21" s="680"/>
      <c r="AH21" s="680"/>
      <c r="AI21" s="680"/>
      <c r="AJ21" s="680"/>
      <c r="AK21" s="680"/>
      <c r="AL21" s="645">
        <v>0.6</v>
      </c>
      <c r="AM21" s="646"/>
      <c r="AN21" s="646"/>
      <c r="AO21" s="681"/>
      <c r="AP21" s="736" t="s">
        <v>277</v>
      </c>
      <c r="AQ21" s="744"/>
      <c r="AR21" s="744"/>
      <c r="AS21" s="744"/>
      <c r="AT21" s="744"/>
      <c r="AU21" s="744"/>
      <c r="AV21" s="744"/>
      <c r="AW21" s="744"/>
      <c r="AX21" s="744"/>
      <c r="AY21" s="744"/>
      <c r="AZ21" s="744"/>
      <c r="BA21" s="744"/>
      <c r="BB21" s="744"/>
      <c r="BC21" s="744"/>
      <c r="BD21" s="744"/>
      <c r="BE21" s="744"/>
      <c r="BF21" s="738"/>
      <c r="BG21" s="642" t="s">
        <v>137</v>
      </c>
      <c r="BH21" s="643"/>
      <c r="BI21" s="643"/>
      <c r="BJ21" s="643"/>
      <c r="BK21" s="643"/>
      <c r="BL21" s="643"/>
      <c r="BM21" s="643"/>
      <c r="BN21" s="644"/>
      <c r="BO21" s="679" t="s">
        <v>127</v>
      </c>
      <c r="BP21" s="679"/>
      <c r="BQ21" s="679"/>
      <c r="BR21" s="679"/>
      <c r="BS21" s="648" t="s">
        <v>137</v>
      </c>
      <c r="BT21" s="643"/>
      <c r="BU21" s="643"/>
      <c r="BV21" s="643"/>
      <c r="BW21" s="643"/>
      <c r="BX21" s="643"/>
      <c r="BY21" s="643"/>
      <c r="BZ21" s="643"/>
      <c r="CA21" s="643"/>
      <c r="CB21" s="686"/>
      <c r="CD21" s="749"/>
      <c r="CE21" s="692"/>
      <c r="CF21" s="692"/>
      <c r="CG21" s="692"/>
      <c r="CH21" s="692"/>
      <c r="CI21" s="692"/>
      <c r="CJ21" s="692"/>
      <c r="CK21" s="692"/>
      <c r="CL21" s="692"/>
      <c r="CM21" s="692"/>
      <c r="CN21" s="692"/>
      <c r="CO21" s="692"/>
      <c r="CP21" s="692"/>
      <c r="CQ21" s="69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4992755</v>
      </c>
      <c r="S22" s="643"/>
      <c r="T22" s="643"/>
      <c r="U22" s="643"/>
      <c r="V22" s="643"/>
      <c r="W22" s="643"/>
      <c r="X22" s="643"/>
      <c r="Y22" s="644"/>
      <c r="Z22" s="679">
        <v>16.2</v>
      </c>
      <c r="AA22" s="679"/>
      <c r="AB22" s="679"/>
      <c r="AC22" s="679"/>
      <c r="AD22" s="680">
        <v>2885690</v>
      </c>
      <c r="AE22" s="680"/>
      <c r="AF22" s="680"/>
      <c r="AG22" s="680"/>
      <c r="AH22" s="680"/>
      <c r="AI22" s="680"/>
      <c r="AJ22" s="680"/>
      <c r="AK22" s="680"/>
      <c r="AL22" s="645">
        <v>24.2</v>
      </c>
      <c r="AM22" s="646"/>
      <c r="AN22" s="646"/>
      <c r="AO22" s="681"/>
      <c r="AP22" s="736" t="s">
        <v>279</v>
      </c>
      <c r="AQ22" s="744"/>
      <c r="AR22" s="744"/>
      <c r="AS22" s="744"/>
      <c r="AT22" s="744"/>
      <c r="AU22" s="744"/>
      <c r="AV22" s="744"/>
      <c r="AW22" s="744"/>
      <c r="AX22" s="744"/>
      <c r="AY22" s="744"/>
      <c r="AZ22" s="744"/>
      <c r="BA22" s="744"/>
      <c r="BB22" s="744"/>
      <c r="BC22" s="744"/>
      <c r="BD22" s="744"/>
      <c r="BE22" s="744"/>
      <c r="BF22" s="738"/>
      <c r="BG22" s="642" t="s">
        <v>127</v>
      </c>
      <c r="BH22" s="643"/>
      <c r="BI22" s="643"/>
      <c r="BJ22" s="643"/>
      <c r="BK22" s="643"/>
      <c r="BL22" s="643"/>
      <c r="BM22" s="643"/>
      <c r="BN22" s="644"/>
      <c r="BO22" s="679" t="s">
        <v>137</v>
      </c>
      <c r="BP22" s="679"/>
      <c r="BQ22" s="679"/>
      <c r="BR22" s="679"/>
      <c r="BS22" s="648" t="s">
        <v>243</v>
      </c>
      <c r="BT22" s="643"/>
      <c r="BU22" s="643"/>
      <c r="BV22" s="643"/>
      <c r="BW22" s="643"/>
      <c r="BX22" s="643"/>
      <c r="BY22" s="643"/>
      <c r="BZ22" s="643"/>
      <c r="CA22" s="643"/>
      <c r="CB22" s="686"/>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2885690</v>
      </c>
      <c r="S23" s="643"/>
      <c r="T23" s="643"/>
      <c r="U23" s="643"/>
      <c r="V23" s="643"/>
      <c r="W23" s="643"/>
      <c r="X23" s="643"/>
      <c r="Y23" s="644"/>
      <c r="Z23" s="679">
        <v>9.4</v>
      </c>
      <c r="AA23" s="679"/>
      <c r="AB23" s="679"/>
      <c r="AC23" s="679"/>
      <c r="AD23" s="680">
        <v>2885690</v>
      </c>
      <c r="AE23" s="680"/>
      <c r="AF23" s="680"/>
      <c r="AG23" s="680"/>
      <c r="AH23" s="680"/>
      <c r="AI23" s="680"/>
      <c r="AJ23" s="680"/>
      <c r="AK23" s="680"/>
      <c r="AL23" s="645">
        <v>24.2</v>
      </c>
      <c r="AM23" s="646"/>
      <c r="AN23" s="646"/>
      <c r="AO23" s="681"/>
      <c r="AP23" s="736" t="s">
        <v>282</v>
      </c>
      <c r="AQ23" s="744"/>
      <c r="AR23" s="744"/>
      <c r="AS23" s="744"/>
      <c r="AT23" s="744"/>
      <c r="AU23" s="744"/>
      <c r="AV23" s="744"/>
      <c r="AW23" s="744"/>
      <c r="AX23" s="744"/>
      <c r="AY23" s="744"/>
      <c r="AZ23" s="744"/>
      <c r="BA23" s="744"/>
      <c r="BB23" s="744"/>
      <c r="BC23" s="744"/>
      <c r="BD23" s="744"/>
      <c r="BE23" s="744"/>
      <c r="BF23" s="738"/>
      <c r="BG23" s="642">
        <v>664628</v>
      </c>
      <c r="BH23" s="643"/>
      <c r="BI23" s="643"/>
      <c r="BJ23" s="643"/>
      <c r="BK23" s="643"/>
      <c r="BL23" s="643"/>
      <c r="BM23" s="643"/>
      <c r="BN23" s="644"/>
      <c r="BO23" s="679">
        <v>8.1999999999999993</v>
      </c>
      <c r="BP23" s="679"/>
      <c r="BQ23" s="679"/>
      <c r="BR23" s="679"/>
      <c r="BS23" s="648" t="s">
        <v>243</v>
      </c>
      <c r="BT23" s="643"/>
      <c r="BU23" s="643"/>
      <c r="BV23" s="643"/>
      <c r="BW23" s="643"/>
      <c r="BX23" s="643"/>
      <c r="BY23" s="643"/>
      <c r="BZ23" s="643"/>
      <c r="CA23" s="643"/>
      <c r="CB23" s="686"/>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501121</v>
      </c>
      <c r="S24" s="643"/>
      <c r="T24" s="643"/>
      <c r="U24" s="643"/>
      <c r="V24" s="643"/>
      <c r="W24" s="643"/>
      <c r="X24" s="643"/>
      <c r="Y24" s="644"/>
      <c r="Z24" s="679">
        <v>1.6</v>
      </c>
      <c r="AA24" s="679"/>
      <c r="AB24" s="679"/>
      <c r="AC24" s="679"/>
      <c r="AD24" s="680" t="s">
        <v>127</v>
      </c>
      <c r="AE24" s="680"/>
      <c r="AF24" s="680"/>
      <c r="AG24" s="680"/>
      <c r="AH24" s="680"/>
      <c r="AI24" s="680"/>
      <c r="AJ24" s="680"/>
      <c r="AK24" s="680"/>
      <c r="AL24" s="645" t="s">
        <v>243</v>
      </c>
      <c r="AM24" s="646"/>
      <c r="AN24" s="646"/>
      <c r="AO24" s="681"/>
      <c r="AP24" s="736" t="s">
        <v>289</v>
      </c>
      <c r="AQ24" s="744"/>
      <c r="AR24" s="744"/>
      <c r="AS24" s="744"/>
      <c r="AT24" s="744"/>
      <c r="AU24" s="744"/>
      <c r="AV24" s="744"/>
      <c r="AW24" s="744"/>
      <c r="AX24" s="744"/>
      <c r="AY24" s="744"/>
      <c r="AZ24" s="744"/>
      <c r="BA24" s="744"/>
      <c r="BB24" s="744"/>
      <c r="BC24" s="744"/>
      <c r="BD24" s="744"/>
      <c r="BE24" s="744"/>
      <c r="BF24" s="738"/>
      <c r="BG24" s="642" t="s">
        <v>127</v>
      </c>
      <c r="BH24" s="643"/>
      <c r="BI24" s="643"/>
      <c r="BJ24" s="643"/>
      <c r="BK24" s="643"/>
      <c r="BL24" s="643"/>
      <c r="BM24" s="643"/>
      <c r="BN24" s="644"/>
      <c r="BO24" s="679" t="s">
        <v>127</v>
      </c>
      <c r="BP24" s="679"/>
      <c r="BQ24" s="679"/>
      <c r="BR24" s="679"/>
      <c r="BS24" s="648" t="s">
        <v>137</v>
      </c>
      <c r="BT24" s="643"/>
      <c r="BU24" s="643"/>
      <c r="BV24" s="643"/>
      <c r="BW24" s="643"/>
      <c r="BX24" s="643"/>
      <c r="BY24" s="643"/>
      <c r="BZ24" s="643"/>
      <c r="CA24" s="643"/>
      <c r="CB24" s="686"/>
      <c r="CD24" s="700" t="s">
        <v>290</v>
      </c>
      <c r="CE24" s="701"/>
      <c r="CF24" s="701"/>
      <c r="CG24" s="701"/>
      <c r="CH24" s="701"/>
      <c r="CI24" s="701"/>
      <c r="CJ24" s="701"/>
      <c r="CK24" s="701"/>
      <c r="CL24" s="701"/>
      <c r="CM24" s="701"/>
      <c r="CN24" s="701"/>
      <c r="CO24" s="701"/>
      <c r="CP24" s="701"/>
      <c r="CQ24" s="702"/>
      <c r="CR24" s="697">
        <v>12776649</v>
      </c>
      <c r="CS24" s="698"/>
      <c r="CT24" s="698"/>
      <c r="CU24" s="698"/>
      <c r="CV24" s="698"/>
      <c r="CW24" s="698"/>
      <c r="CX24" s="698"/>
      <c r="CY24" s="741"/>
      <c r="CZ24" s="742">
        <v>44.5</v>
      </c>
      <c r="DA24" s="713"/>
      <c r="DB24" s="713"/>
      <c r="DC24" s="745"/>
      <c r="DD24" s="740">
        <v>8228059</v>
      </c>
      <c r="DE24" s="698"/>
      <c r="DF24" s="698"/>
      <c r="DG24" s="698"/>
      <c r="DH24" s="698"/>
      <c r="DI24" s="698"/>
      <c r="DJ24" s="698"/>
      <c r="DK24" s="741"/>
      <c r="DL24" s="740">
        <v>6667809</v>
      </c>
      <c r="DM24" s="698"/>
      <c r="DN24" s="698"/>
      <c r="DO24" s="698"/>
      <c r="DP24" s="698"/>
      <c r="DQ24" s="698"/>
      <c r="DR24" s="698"/>
      <c r="DS24" s="698"/>
      <c r="DT24" s="698"/>
      <c r="DU24" s="698"/>
      <c r="DV24" s="741"/>
      <c r="DW24" s="742">
        <v>52.9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1605944</v>
      </c>
      <c r="S25" s="643"/>
      <c r="T25" s="643"/>
      <c r="U25" s="643"/>
      <c r="V25" s="643"/>
      <c r="W25" s="643"/>
      <c r="X25" s="643"/>
      <c r="Y25" s="644"/>
      <c r="Z25" s="679">
        <v>5.2</v>
      </c>
      <c r="AA25" s="679"/>
      <c r="AB25" s="679"/>
      <c r="AC25" s="679"/>
      <c r="AD25" s="680" t="s">
        <v>127</v>
      </c>
      <c r="AE25" s="680"/>
      <c r="AF25" s="680"/>
      <c r="AG25" s="680"/>
      <c r="AH25" s="680"/>
      <c r="AI25" s="680"/>
      <c r="AJ25" s="680"/>
      <c r="AK25" s="680"/>
      <c r="AL25" s="645" t="s">
        <v>137</v>
      </c>
      <c r="AM25" s="646"/>
      <c r="AN25" s="646"/>
      <c r="AO25" s="681"/>
      <c r="AP25" s="736" t="s">
        <v>292</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9" t="s">
        <v>137</v>
      </c>
      <c r="BP25" s="679"/>
      <c r="BQ25" s="679"/>
      <c r="BR25" s="679"/>
      <c r="BS25" s="648" t="s">
        <v>127</v>
      </c>
      <c r="BT25" s="643"/>
      <c r="BU25" s="643"/>
      <c r="BV25" s="643"/>
      <c r="BW25" s="643"/>
      <c r="BX25" s="643"/>
      <c r="BY25" s="643"/>
      <c r="BZ25" s="643"/>
      <c r="CA25" s="643"/>
      <c r="CB25" s="686"/>
      <c r="CD25" s="675" t="s">
        <v>293</v>
      </c>
      <c r="CE25" s="676"/>
      <c r="CF25" s="676"/>
      <c r="CG25" s="676"/>
      <c r="CH25" s="676"/>
      <c r="CI25" s="676"/>
      <c r="CJ25" s="676"/>
      <c r="CK25" s="676"/>
      <c r="CL25" s="676"/>
      <c r="CM25" s="676"/>
      <c r="CN25" s="676"/>
      <c r="CO25" s="676"/>
      <c r="CP25" s="676"/>
      <c r="CQ25" s="677"/>
      <c r="CR25" s="642">
        <v>3570645</v>
      </c>
      <c r="CS25" s="661"/>
      <c r="CT25" s="661"/>
      <c r="CU25" s="661"/>
      <c r="CV25" s="661"/>
      <c r="CW25" s="661"/>
      <c r="CX25" s="661"/>
      <c r="CY25" s="662"/>
      <c r="CZ25" s="645">
        <v>12.4</v>
      </c>
      <c r="DA25" s="663"/>
      <c r="DB25" s="663"/>
      <c r="DC25" s="664"/>
      <c r="DD25" s="648">
        <v>3259773</v>
      </c>
      <c r="DE25" s="661"/>
      <c r="DF25" s="661"/>
      <c r="DG25" s="661"/>
      <c r="DH25" s="661"/>
      <c r="DI25" s="661"/>
      <c r="DJ25" s="661"/>
      <c r="DK25" s="662"/>
      <c r="DL25" s="648">
        <v>3106693</v>
      </c>
      <c r="DM25" s="661"/>
      <c r="DN25" s="661"/>
      <c r="DO25" s="661"/>
      <c r="DP25" s="661"/>
      <c r="DQ25" s="661"/>
      <c r="DR25" s="661"/>
      <c r="DS25" s="661"/>
      <c r="DT25" s="661"/>
      <c r="DU25" s="661"/>
      <c r="DV25" s="662"/>
      <c r="DW25" s="645">
        <v>24.6</v>
      </c>
      <c r="DX25" s="663"/>
      <c r="DY25" s="663"/>
      <c r="DZ25" s="663"/>
      <c r="EA25" s="663"/>
      <c r="EB25" s="663"/>
      <c r="EC25" s="678"/>
    </row>
    <row r="26" spans="2:133" ht="11.25" customHeight="1" x14ac:dyDescent="0.15">
      <c r="B26" s="639" t="s">
        <v>294</v>
      </c>
      <c r="C26" s="640"/>
      <c r="D26" s="640"/>
      <c r="E26" s="640"/>
      <c r="F26" s="640"/>
      <c r="G26" s="640"/>
      <c r="H26" s="640"/>
      <c r="I26" s="640"/>
      <c r="J26" s="640"/>
      <c r="K26" s="640"/>
      <c r="L26" s="640"/>
      <c r="M26" s="640"/>
      <c r="N26" s="640"/>
      <c r="O26" s="640"/>
      <c r="P26" s="640"/>
      <c r="Q26" s="641"/>
      <c r="R26" s="642">
        <v>14506400</v>
      </c>
      <c r="S26" s="643"/>
      <c r="T26" s="643"/>
      <c r="U26" s="643"/>
      <c r="V26" s="643"/>
      <c r="W26" s="643"/>
      <c r="X26" s="643"/>
      <c r="Y26" s="644"/>
      <c r="Z26" s="679">
        <v>47.1</v>
      </c>
      <c r="AA26" s="679"/>
      <c r="AB26" s="679"/>
      <c r="AC26" s="679"/>
      <c r="AD26" s="680">
        <v>11734707</v>
      </c>
      <c r="AE26" s="680"/>
      <c r="AF26" s="680"/>
      <c r="AG26" s="680"/>
      <c r="AH26" s="680"/>
      <c r="AI26" s="680"/>
      <c r="AJ26" s="680"/>
      <c r="AK26" s="680"/>
      <c r="AL26" s="645">
        <v>98.6</v>
      </c>
      <c r="AM26" s="646"/>
      <c r="AN26" s="646"/>
      <c r="AO26" s="681"/>
      <c r="AP26" s="736" t="s">
        <v>295</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9" t="s">
        <v>137</v>
      </c>
      <c r="BP26" s="679"/>
      <c r="BQ26" s="679"/>
      <c r="BR26" s="679"/>
      <c r="BS26" s="648" t="s">
        <v>127</v>
      </c>
      <c r="BT26" s="643"/>
      <c r="BU26" s="643"/>
      <c r="BV26" s="643"/>
      <c r="BW26" s="643"/>
      <c r="BX26" s="643"/>
      <c r="BY26" s="643"/>
      <c r="BZ26" s="643"/>
      <c r="CA26" s="643"/>
      <c r="CB26" s="686"/>
      <c r="CD26" s="675" t="s">
        <v>296</v>
      </c>
      <c r="CE26" s="676"/>
      <c r="CF26" s="676"/>
      <c r="CG26" s="676"/>
      <c r="CH26" s="676"/>
      <c r="CI26" s="676"/>
      <c r="CJ26" s="676"/>
      <c r="CK26" s="676"/>
      <c r="CL26" s="676"/>
      <c r="CM26" s="676"/>
      <c r="CN26" s="676"/>
      <c r="CO26" s="676"/>
      <c r="CP26" s="676"/>
      <c r="CQ26" s="677"/>
      <c r="CR26" s="642">
        <v>2249371</v>
      </c>
      <c r="CS26" s="643"/>
      <c r="CT26" s="643"/>
      <c r="CU26" s="643"/>
      <c r="CV26" s="643"/>
      <c r="CW26" s="643"/>
      <c r="CX26" s="643"/>
      <c r="CY26" s="644"/>
      <c r="CZ26" s="645">
        <v>7.8</v>
      </c>
      <c r="DA26" s="663"/>
      <c r="DB26" s="663"/>
      <c r="DC26" s="664"/>
      <c r="DD26" s="648">
        <v>2118860</v>
      </c>
      <c r="DE26" s="643"/>
      <c r="DF26" s="643"/>
      <c r="DG26" s="643"/>
      <c r="DH26" s="643"/>
      <c r="DI26" s="643"/>
      <c r="DJ26" s="643"/>
      <c r="DK26" s="644"/>
      <c r="DL26" s="648" t="s">
        <v>137</v>
      </c>
      <c r="DM26" s="643"/>
      <c r="DN26" s="643"/>
      <c r="DO26" s="643"/>
      <c r="DP26" s="643"/>
      <c r="DQ26" s="643"/>
      <c r="DR26" s="643"/>
      <c r="DS26" s="643"/>
      <c r="DT26" s="643"/>
      <c r="DU26" s="643"/>
      <c r="DV26" s="644"/>
      <c r="DW26" s="645" t="s">
        <v>127</v>
      </c>
      <c r="DX26" s="663"/>
      <c r="DY26" s="663"/>
      <c r="DZ26" s="663"/>
      <c r="EA26" s="663"/>
      <c r="EB26" s="663"/>
      <c r="EC26" s="678"/>
    </row>
    <row r="27" spans="2:133" ht="11.25" customHeight="1" x14ac:dyDescent="0.15">
      <c r="B27" s="639" t="s">
        <v>297</v>
      </c>
      <c r="C27" s="640"/>
      <c r="D27" s="640"/>
      <c r="E27" s="640"/>
      <c r="F27" s="640"/>
      <c r="G27" s="640"/>
      <c r="H27" s="640"/>
      <c r="I27" s="640"/>
      <c r="J27" s="640"/>
      <c r="K27" s="640"/>
      <c r="L27" s="640"/>
      <c r="M27" s="640"/>
      <c r="N27" s="640"/>
      <c r="O27" s="640"/>
      <c r="P27" s="640"/>
      <c r="Q27" s="641"/>
      <c r="R27" s="642">
        <v>9949</v>
      </c>
      <c r="S27" s="643"/>
      <c r="T27" s="643"/>
      <c r="U27" s="643"/>
      <c r="V27" s="643"/>
      <c r="W27" s="643"/>
      <c r="X27" s="643"/>
      <c r="Y27" s="644"/>
      <c r="Z27" s="679">
        <v>0</v>
      </c>
      <c r="AA27" s="679"/>
      <c r="AB27" s="679"/>
      <c r="AC27" s="679"/>
      <c r="AD27" s="680">
        <v>9949</v>
      </c>
      <c r="AE27" s="680"/>
      <c r="AF27" s="680"/>
      <c r="AG27" s="680"/>
      <c r="AH27" s="680"/>
      <c r="AI27" s="680"/>
      <c r="AJ27" s="680"/>
      <c r="AK27" s="680"/>
      <c r="AL27" s="645">
        <v>0.1</v>
      </c>
      <c r="AM27" s="646"/>
      <c r="AN27" s="646"/>
      <c r="AO27" s="681"/>
      <c r="AP27" s="639" t="s">
        <v>298</v>
      </c>
      <c r="AQ27" s="640"/>
      <c r="AR27" s="640"/>
      <c r="AS27" s="640"/>
      <c r="AT27" s="640"/>
      <c r="AU27" s="640"/>
      <c r="AV27" s="640"/>
      <c r="AW27" s="640"/>
      <c r="AX27" s="640"/>
      <c r="AY27" s="640"/>
      <c r="AZ27" s="640"/>
      <c r="BA27" s="640"/>
      <c r="BB27" s="640"/>
      <c r="BC27" s="640"/>
      <c r="BD27" s="640"/>
      <c r="BE27" s="640"/>
      <c r="BF27" s="641"/>
      <c r="BG27" s="642">
        <v>8126348</v>
      </c>
      <c r="BH27" s="643"/>
      <c r="BI27" s="643"/>
      <c r="BJ27" s="643"/>
      <c r="BK27" s="643"/>
      <c r="BL27" s="643"/>
      <c r="BM27" s="643"/>
      <c r="BN27" s="644"/>
      <c r="BO27" s="679">
        <v>100</v>
      </c>
      <c r="BP27" s="679"/>
      <c r="BQ27" s="679"/>
      <c r="BR27" s="679"/>
      <c r="BS27" s="648">
        <v>47405</v>
      </c>
      <c r="BT27" s="643"/>
      <c r="BU27" s="643"/>
      <c r="BV27" s="643"/>
      <c r="BW27" s="643"/>
      <c r="BX27" s="643"/>
      <c r="BY27" s="643"/>
      <c r="BZ27" s="643"/>
      <c r="CA27" s="643"/>
      <c r="CB27" s="686"/>
      <c r="CD27" s="675" t="s">
        <v>299</v>
      </c>
      <c r="CE27" s="676"/>
      <c r="CF27" s="676"/>
      <c r="CG27" s="676"/>
      <c r="CH27" s="676"/>
      <c r="CI27" s="676"/>
      <c r="CJ27" s="676"/>
      <c r="CK27" s="676"/>
      <c r="CL27" s="676"/>
      <c r="CM27" s="676"/>
      <c r="CN27" s="676"/>
      <c r="CO27" s="676"/>
      <c r="CP27" s="676"/>
      <c r="CQ27" s="677"/>
      <c r="CR27" s="642">
        <v>5839764</v>
      </c>
      <c r="CS27" s="661"/>
      <c r="CT27" s="661"/>
      <c r="CU27" s="661"/>
      <c r="CV27" s="661"/>
      <c r="CW27" s="661"/>
      <c r="CX27" s="661"/>
      <c r="CY27" s="662"/>
      <c r="CZ27" s="645">
        <v>20.3</v>
      </c>
      <c r="DA27" s="663"/>
      <c r="DB27" s="663"/>
      <c r="DC27" s="664"/>
      <c r="DD27" s="648">
        <v>1863524</v>
      </c>
      <c r="DE27" s="661"/>
      <c r="DF27" s="661"/>
      <c r="DG27" s="661"/>
      <c r="DH27" s="661"/>
      <c r="DI27" s="661"/>
      <c r="DJ27" s="661"/>
      <c r="DK27" s="662"/>
      <c r="DL27" s="648">
        <v>1645826</v>
      </c>
      <c r="DM27" s="661"/>
      <c r="DN27" s="661"/>
      <c r="DO27" s="661"/>
      <c r="DP27" s="661"/>
      <c r="DQ27" s="661"/>
      <c r="DR27" s="661"/>
      <c r="DS27" s="661"/>
      <c r="DT27" s="661"/>
      <c r="DU27" s="661"/>
      <c r="DV27" s="662"/>
      <c r="DW27" s="645">
        <v>13.1</v>
      </c>
      <c r="DX27" s="663"/>
      <c r="DY27" s="663"/>
      <c r="DZ27" s="663"/>
      <c r="EA27" s="663"/>
      <c r="EB27" s="663"/>
      <c r="EC27" s="678"/>
    </row>
    <row r="28" spans="2:133" ht="11.25" customHeight="1" x14ac:dyDescent="0.15">
      <c r="B28" s="639" t="s">
        <v>300</v>
      </c>
      <c r="C28" s="640"/>
      <c r="D28" s="640"/>
      <c r="E28" s="640"/>
      <c r="F28" s="640"/>
      <c r="G28" s="640"/>
      <c r="H28" s="640"/>
      <c r="I28" s="640"/>
      <c r="J28" s="640"/>
      <c r="K28" s="640"/>
      <c r="L28" s="640"/>
      <c r="M28" s="640"/>
      <c r="N28" s="640"/>
      <c r="O28" s="640"/>
      <c r="P28" s="640"/>
      <c r="Q28" s="641"/>
      <c r="R28" s="642">
        <v>198883</v>
      </c>
      <c r="S28" s="643"/>
      <c r="T28" s="643"/>
      <c r="U28" s="643"/>
      <c r="V28" s="643"/>
      <c r="W28" s="643"/>
      <c r="X28" s="643"/>
      <c r="Y28" s="644"/>
      <c r="Z28" s="679">
        <v>0.6</v>
      </c>
      <c r="AA28" s="679"/>
      <c r="AB28" s="679"/>
      <c r="AC28" s="679"/>
      <c r="AD28" s="680" t="s">
        <v>243</v>
      </c>
      <c r="AE28" s="680"/>
      <c r="AF28" s="680"/>
      <c r="AG28" s="680"/>
      <c r="AH28" s="680"/>
      <c r="AI28" s="680"/>
      <c r="AJ28" s="680"/>
      <c r="AK28" s="680"/>
      <c r="AL28" s="645" t="s">
        <v>127</v>
      </c>
      <c r="AM28" s="646"/>
      <c r="AN28" s="646"/>
      <c r="AO28" s="681"/>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9"/>
      <c r="BP28" s="679"/>
      <c r="BQ28" s="679"/>
      <c r="BR28" s="679"/>
      <c r="BS28" s="648"/>
      <c r="BT28" s="643"/>
      <c r="BU28" s="643"/>
      <c r="BV28" s="643"/>
      <c r="BW28" s="643"/>
      <c r="BX28" s="643"/>
      <c r="BY28" s="643"/>
      <c r="BZ28" s="643"/>
      <c r="CA28" s="643"/>
      <c r="CB28" s="686"/>
      <c r="CD28" s="675" t="s">
        <v>301</v>
      </c>
      <c r="CE28" s="676"/>
      <c r="CF28" s="676"/>
      <c r="CG28" s="676"/>
      <c r="CH28" s="676"/>
      <c r="CI28" s="676"/>
      <c r="CJ28" s="676"/>
      <c r="CK28" s="676"/>
      <c r="CL28" s="676"/>
      <c r="CM28" s="676"/>
      <c r="CN28" s="676"/>
      <c r="CO28" s="676"/>
      <c r="CP28" s="676"/>
      <c r="CQ28" s="677"/>
      <c r="CR28" s="642">
        <v>3366240</v>
      </c>
      <c r="CS28" s="643"/>
      <c r="CT28" s="643"/>
      <c r="CU28" s="643"/>
      <c r="CV28" s="643"/>
      <c r="CW28" s="643"/>
      <c r="CX28" s="643"/>
      <c r="CY28" s="644"/>
      <c r="CZ28" s="645">
        <v>11.7</v>
      </c>
      <c r="DA28" s="663"/>
      <c r="DB28" s="663"/>
      <c r="DC28" s="664"/>
      <c r="DD28" s="648">
        <v>3104762</v>
      </c>
      <c r="DE28" s="643"/>
      <c r="DF28" s="643"/>
      <c r="DG28" s="643"/>
      <c r="DH28" s="643"/>
      <c r="DI28" s="643"/>
      <c r="DJ28" s="643"/>
      <c r="DK28" s="644"/>
      <c r="DL28" s="648">
        <v>1915290</v>
      </c>
      <c r="DM28" s="643"/>
      <c r="DN28" s="643"/>
      <c r="DO28" s="643"/>
      <c r="DP28" s="643"/>
      <c r="DQ28" s="643"/>
      <c r="DR28" s="643"/>
      <c r="DS28" s="643"/>
      <c r="DT28" s="643"/>
      <c r="DU28" s="643"/>
      <c r="DV28" s="644"/>
      <c r="DW28" s="645">
        <v>15.2</v>
      </c>
      <c r="DX28" s="663"/>
      <c r="DY28" s="663"/>
      <c r="DZ28" s="663"/>
      <c r="EA28" s="663"/>
      <c r="EB28" s="663"/>
      <c r="EC28" s="678"/>
    </row>
    <row r="29" spans="2:133" ht="11.25" customHeight="1" x14ac:dyDescent="0.15">
      <c r="B29" s="639" t="s">
        <v>302</v>
      </c>
      <c r="C29" s="640"/>
      <c r="D29" s="640"/>
      <c r="E29" s="640"/>
      <c r="F29" s="640"/>
      <c r="G29" s="640"/>
      <c r="H29" s="640"/>
      <c r="I29" s="640"/>
      <c r="J29" s="640"/>
      <c r="K29" s="640"/>
      <c r="L29" s="640"/>
      <c r="M29" s="640"/>
      <c r="N29" s="640"/>
      <c r="O29" s="640"/>
      <c r="P29" s="640"/>
      <c r="Q29" s="641"/>
      <c r="R29" s="642">
        <v>400876</v>
      </c>
      <c r="S29" s="643"/>
      <c r="T29" s="643"/>
      <c r="U29" s="643"/>
      <c r="V29" s="643"/>
      <c r="W29" s="643"/>
      <c r="X29" s="643"/>
      <c r="Y29" s="644"/>
      <c r="Z29" s="679">
        <v>1.3</v>
      </c>
      <c r="AA29" s="679"/>
      <c r="AB29" s="679"/>
      <c r="AC29" s="679"/>
      <c r="AD29" s="680">
        <v>44244</v>
      </c>
      <c r="AE29" s="680"/>
      <c r="AF29" s="680"/>
      <c r="AG29" s="680"/>
      <c r="AH29" s="680"/>
      <c r="AI29" s="680"/>
      <c r="AJ29" s="680"/>
      <c r="AK29" s="680"/>
      <c r="AL29" s="645">
        <v>0.4</v>
      </c>
      <c r="AM29" s="646"/>
      <c r="AN29" s="646"/>
      <c r="AO29" s="681"/>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9"/>
      <c r="BP29" s="679"/>
      <c r="BQ29" s="679"/>
      <c r="BR29" s="679"/>
      <c r="BS29" s="680"/>
      <c r="BT29" s="680"/>
      <c r="BU29" s="680"/>
      <c r="BV29" s="680"/>
      <c r="BW29" s="680"/>
      <c r="BX29" s="680"/>
      <c r="BY29" s="680"/>
      <c r="BZ29" s="680"/>
      <c r="CA29" s="680"/>
      <c r="CB29" s="739"/>
      <c r="CD29" s="727" t="s">
        <v>303</v>
      </c>
      <c r="CE29" s="728"/>
      <c r="CF29" s="675" t="s">
        <v>304</v>
      </c>
      <c r="CG29" s="676"/>
      <c r="CH29" s="676"/>
      <c r="CI29" s="676"/>
      <c r="CJ29" s="676"/>
      <c r="CK29" s="676"/>
      <c r="CL29" s="676"/>
      <c r="CM29" s="676"/>
      <c r="CN29" s="676"/>
      <c r="CO29" s="676"/>
      <c r="CP29" s="676"/>
      <c r="CQ29" s="677"/>
      <c r="CR29" s="642">
        <v>3366152</v>
      </c>
      <c r="CS29" s="661"/>
      <c r="CT29" s="661"/>
      <c r="CU29" s="661"/>
      <c r="CV29" s="661"/>
      <c r="CW29" s="661"/>
      <c r="CX29" s="661"/>
      <c r="CY29" s="662"/>
      <c r="CZ29" s="645">
        <v>11.7</v>
      </c>
      <c r="DA29" s="663"/>
      <c r="DB29" s="663"/>
      <c r="DC29" s="664"/>
      <c r="DD29" s="648">
        <v>3104674</v>
      </c>
      <c r="DE29" s="661"/>
      <c r="DF29" s="661"/>
      <c r="DG29" s="661"/>
      <c r="DH29" s="661"/>
      <c r="DI29" s="661"/>
      <c r="DJ29" s="661"/>
      <c r="DK29" s="662"/>
      <c r="DL29" s="648">
        <v>1915202</v>
      </c>
      <c r="DM29" s="661"/>
      <c r="DN29" s="661"/>
      <c r="DO29" s="661"/>
      <c r="DP29" s="661"/>
      <c r="DQ29" s="661"/>
      <c r="DR29" s="661"/>
      <c r="DS29" s="661"/>
      <c r="DT29" s="661"/>
      <c r="DU29" s="661"/>
      <c r="DV29" s="662"/>
      <c r="DW29" s="645">
        <v>15.2</v>
      </c>
      <c r="DX29" s="663"/>
      <c r="DY29" s="663"/>
      <c r="DZ29" s="663"/>
      <c r="EA29" s="663"/>
      <c r="EB29" s="663"/>
      <c r="EC29" s="678"/>
    </row>
    <row r="30" spans="2:133" ht="11.25" customHeight="1" x14ac:dyDescent="0.15">
      <c r="B30" s="639" t="s">
        <v>305</v>
      </c>
      <c r="C30" s="640"/>
      <c r="D30" s="640"/>
      <c r="E30" s="640"/>
      <c r="F30" s="640"/>
      <c r="G30" s="640"/>
      <c r="H30" s="640"/>
      <c r="I30" s="640"/>
      <c r="J30" s="640"/>
      <c r="K30" s="640"/>
      <c r="L30" s="640"/>
      <c r="M30" s="640"/>
      <c r="N30" s="640"/>
      <c r="O30" s="640"/>
      <c r="P30" s="640"/>
      <c r="Q30" s="641"/>
      <c r="R30" s="642">
        <v>86127</v>
      </c>
      <c r="S30" s="643"/>
      <c r="T30" s="643"/>
      <c r="U30" s="643"/>
      <c r="V30" s="643"/>
      <c r="W30" s="643"/>
      <c r="X30" s="643"/>
      <c r="Y30" s="644"/>
      <c r="Z30" s="679">
        <v>0.3</v>
      </c>
      <c r="AA30" s="679"/>
      <c r="AB30" s="679"/>
      <c r="AC30" s="679"/>
      <c r="AD30" s="680" t="s">
        <v>137</v>
      </c>
      <c r="AE30" s="680"/>
      <c r="AF30" s="680"/>
      <c r="AG30" s="680"/>
      <c r="AH30" s="680"/>
      <c r="AI30" s="680"/>
      <c r="AJ30" s="680"/>
      <c r="AK30" s="680"/>
      <c r="AL30" s="645" t="s">
        <v>127</v>
      </c>
      <c r="AM30" s="646"/>
      <c r="AN30" s="646"/>
      <c r="AO30" s="681"/>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75" t="s">
        <v>308</v>
      </c>
      <c r="CG30" s="676"/>
      <c r="CH30" s="676"/>
      <c r="CI30" s="676"/>
      <c r="CJ30" s="676"/>
      <c r="CK30" s="676"/>
      <c r="CL30" s="676"/>
      <c r="CM30" s="676"/>
      <c r="CN30" s="676"/>
      <c r="CO30" s="676"/>
      <c r="CP30" s="676"/>
      <c r="CQ30" s="677"/>
      <c r="CR30" s="642">
        <v>3225368</v>
      </c>
      <c r="CS30" s="643"/>
      <c r="CT30" s="643"/>
      <c r="CU30" s="643"/>
      <c r="CV30" s="643"/>
      <c r="CW30" s="643"/>
      <c r="CX30" s="643"/>
      <c r="CY30" s="644"/>
      <c r="CZ30" s="645">
        <v>11.2</v>
      </c>
      <c r="DA30" s="663"/>
      <c r="DB30" s="663"/>
      <c r="DC30" s="664"/>
      <c r="DD30" s="648">
        <v>2975401</v>
      </c>
      <c r="DE30" s="643"/>
      <c r="DF30" s="643"/>
      <c r="DG30" s="643"/>
      <c r="DH30" s="643"/>
      <c r="DI30" s="643"/>
      <c r="DJ30" s="643"/>
      <c r="DK30" s="644"/>
      <c r="DL30" s="648">
        <v>1785929</v>
      </c>
      <c r="DM30" s="643"/>
      <c r="DN30" s="643"/>
      <c r="DO30" s="643"/>
      <c r="DP30" s="643"/>
      <c r="DQ30" s="643"/>
      <c r="DR30" s="643"/>
      <c r="DS30" s="643"/>
      <c r="DT30" s="643"/>
      <c r="DU30" s="643"/>
      <c r="DV30" s="644"/>
      <c r="DW30" s="645">
        <v>14.2</v>
      </c>
      <c r="DX30" s="663"/>
      <c r="DY30" s="663"/>
      <c r="DZ30" s="663"/>
      <c r="EA30" s="663"/>
      <c r="EB30" s="663"/>
      <c r="EC30" s="678"/>
    </row>
    <row r="31" spans="2:133" ht="11.25" customHeight="1" x14ac:dyDescent="0.15">
      <c r="B31" s="639" t="s">
        <v>309</v>
      </c>
      <c r="C31" s="640"/>
      <c r="D31" s="640"/>
      <c r="E31" s="640"/>
      <c r="F31" s="640"/>
      <c r="G31" s="640"/>
      <c r="H31" s="640"/>
      <c r="I31" s="640"/>
      <c r="J31" s="640"/>
      <c r="K31" s="640"/>
      <c r="L31" s="640"/>
      <c r="M31" s="640"/>
      <c r="N31" s="640"/>
      <c r="O31" s="640"/>
      <c r="P31" s="640"/>
      <c r="Q31" s="641"/>
      <c r="R31" s="642">
        <v>4634553</v>
      </c>
      <c r="S31" s="643"/>
      <c r="T31" s="643"/>
      <c r="U31" s="643"/>
      <c r="V31" s="643"/>
      <c r="W31" s="643"/>
      <c r="X31" s="643"/>
      <c r="Y31" s="644"/>
      <c r="Z31" s="679">
        <v>15.1</v>
      </c>
      <c r="AA31" s="679"/>
      <c r="AB31" s="679"/>
      <c r="AC31" s="679"/>
      <c r="AD31" s="680" t="s">
        <v>127</v>
      </c>
      <c r="AE31" s="680"/>
      <c r="AF31" s="680"/>
      <c r="AG31" s="680"/>
      <c r="AH31" s="680"/>
      <c r="AI31" s="680"/>
      <c r="AJ31" s="680"/>
      <c r="AK31" s="680"/>
      <c r="AL31" s="645" t="s">
        <v>243</v>
      </c>
      <c r="AM31" s="646"/>
      <c r="AN31" s="646"/>
      <c r="AO31" s="681"/>
      <c r="AP31" s="718" t="s">
        <v>310</v>
      </c>
      <c r="AQ31" s="719"/>
      <c r="AR31" s="719"/>
      <c r="AS31" s="719"/>
      <c r="AT31" s="724" t="s">
        <v>311</v>
      </c>
      <c r="AU31" s="229"/>
      <c r="AV31" s="229"/>
      <c r="AW31" s="229"/>
      <c r="AX31" s="708" t="s">
        <v>185</v>
      </c>
      <c r="AY31" s="709"/>
      <c r="AZ31" s="709"/>
      <c r="BA31" s="709"/>
      <c r="BB31" s="709"/>
      <c r="BC31" s="709"/>
      <c r="BD31" s="709"/>
      <c r="BE31" s="709"/>
      <c r="BF31" s="710"/>
      <c r="BG31" s="711">
        <v>99.1</v>
      </c>
      <c r="BH31" s="712"/>
      <c r="BI31" s="712"/>
      <c r="BJ31" s="712"/>
      <c r="BK31" s="712"/>
      <c r="BL31" s="712"/>
      <c r="BM31" s="713">
        <v>97.9</v>
      </c>
      <c r="BN31" s="712"/>
      <c r="BO31" s="712"/>
      <c r="BP31" s="712"/>
      <c r="BQ31" s="714"/>
      <c r="BR31" s="711">
        <v>99.2</v>
      </c>
      <c r="BS31" s="712"/>
      <c r="BT31" s="712"/>
      <c r="BU31" s="712"/>
      <c r="BV31" s="712"/>
      <c r="BW31" s="712"/>
      <c r="BX31" s="713">
        <v>98.1</v>
      </c>
      <c r="BY31" s="712"/>
      <c r="BZ31" s="712"/>
      <c r="CA31" s="712"/>
      <c r="CB31" s="714"/>
      <c r="CD31" s="729"/>
      <c r="CE31" s="730"/>
      <c r="CF31" s="675" t="s">
        <v>312</v>
      </c>
      <c r="CG31" s="676"/>
      <c r="CH31" s="676"/>
      <c r="CI31" s="676"/>
      <c r="CJ31" s="676"/>
      <c r="CK31" s="676"/>
      <c r="CL31" s="676"/>
      <c r="CM31" s="676"/>
      <c r="CN31" s="676"/>
      <c r="CO31" s="676"/>
      <c r="CP31" s="676"/>
      <c r="CQ31" s="677"/>
      <c r="CR31" s="642">
        <v>140784</v>
      </c>
      <c r="CS31" s="661"/>
      <c r="CT31" s="661"/>
      <c r="CU31" s="661"/>
      <c r="CV31" s="661"/>
      <c r="CW31" s="661"/>
      <c r="CX31" s="661"/>
      <c r="CY31" s="662"/>
      <c r="CZ31" s="645">
        <v>0.5</v>
      </c>
      <c r="DA31" s="663"/>
      <c r="DB31" s="663"/>
      <c r="DC31" s="664"/>
      <c r="DD31" s="648">
        <v>129273</v>
      </c>
      <c r="DE31" s="661"/>
      <c r="DF31" s="661"/>
      <c r="DG31" s="661"/>
      <c r="DH31" s="661"/>
      <c r="DI31" s="661"/>
      <c r="DJ31" s="661"/>
      <c r="DK31" s="662"/>
      <c r="DL31" s="648">
        <v>129273</v>
      </c>
      <c r="DM31" s="661"/>
      <c r="DN31" s="661"/>
      <c r="DO31" s="661"/>
      <c r="DP31" s="661"/>
      <c r="DQ31" s="661"/>
      <c r="DR31" s="661"/>
      <c r="DS31" s="661"/>
      <c r="DT31" s="661"/>
      <c r="DU31" s="661"/>
      <c r="DV31" s="662"/>
      <c r="DW31" s="645">
        <v>1</v>
      </c>
      <c r="DX31" s="663"/>
      <c r="DY31" s="663"/>
      <c r="DZ31" s="663"/>
      <c r="EA31" s="663"/>
      <c r="EB31" s="663"/>
      <c r="EC31" s="678"/>
    </row>
    <row r="32" spans="2:133" ht="11.25" customHeight="1" x14ac:dyDescent="0.15">
      <c r="B32" s="733" t="s">
        <v>313</v>
      </c>
      <c r="C32" s="734"/>
      <c r="D32" s="734"/>
      <c r="E32" s="734"/>
      <c r="F32" s="734"/>
      <c r="G32" s="734"/>
      <c r="H32" s="734"/>
      <c r="I32" s="734"/>
      <c r="J32" s="734"/>
      <c r="K32" s="734"/>
      <c r="L32" s="734"/>
      <c r="M32" s="734"/>
      <c r="N32" s="734"/>
      <c r="O32" s="734"/>
      <c r="P32" s="734"/>
      <c r="Q32" s="735"/>
      <c r="R32" s="642">
        <v>26216</v>
      </c>
      <c r="S32" s="643"/>
      <c r="T32" s="643"/>
      <c r="U32" s="643"/>
      <c r="V32" s="643"/>
      <c r="W32" s="643"/>
      <c r="X32" s="643"/>
      <c r="Y32" s="644"/>
      <c r="Z32" s="679">
        <v>0.1</v>
      </c>
      <c r="AA32" s="679"/>
      <c r="AB32" s="679"/>
      <c r="AC32" s="679"/>
      <c r="AD32" s="680">
        <v>26216</v>
      </c>
      <c r="AE32" s="680"/>
      <c r="AF32" s="680"/>
      <c r="AG32" s="680"/>
      <c r="AH32" s="680"/>
      <c r="AI32" s="680"/>
      <c r="AJ32" s="680"/>
      <c r="AK32" s="680"/>
      <c r="AL32" s="645">
        <v>0.2</v>
      </c>
      <c r="AM32" s="646"/>
      <c r="AN32" s="646"/>
      <c r="AO32" s="681"/>
      <c r="AP32" s="720"/>
      <c r="AQ32" s="721"/>
      <c r="AR32" s="721"/>
      <c r="AS32" s="721"/>
      <c r="AT32" s="725"/>
      <c r="AU32" s="228" t="s">
        <v>314</v>
      </c>
      <c r="AV32" s="228"/>
      <c r="AW32" s="228"/>
      <c r="AX32" s="639" t="s">
        <v>315</v>
      </c>
      <c r="AY32" s="640"/>
      <c r="AZ32" s="640"/>
      <c r="BA32" s="640"/>
      <c r="BB32" s="640"/>
      <c r="BC32" s="640"/>
      <c r="BD32" s="640"/>
      <c r="BE32" s="640"/>
      <c r="BF32" s="641"/>
      <c r="BG32" s="715">
        <v>98.8</v>
      </c>
      <c r="BH32" s="661"/>
      <c r="BI32" s="661"/>
      <c r="BJ32" s="661"/>
      <c r="BK32" s="661"/>
      <c r="BL32" s="661"/>
      <c r="BM32" s="646">
        <v>96.9</v>
      </c>
      <c r="BN32" s="707"/>
      <c r="BO32" s="707"/>
      <c r="BP32" s="707"/>
      <c r="BQ32" s="685"/>
      <c r="BR32" s="715">
        <v>98.9</v>
      </c>
      <c r="BS32" s="661"/>
      <c r="BT32" s="661"/>
      <c r="BU32" s="661"/>
      <c r="BV32" s="661"/>
      <c r="BW32" s="661"/>
      <c r="BX32" s="646">
        <v>97</v>
      </c>
      <c r="BY32" s="707"/>
      <c r="BZ32" s="707"/>
      <c r="CA32" s="707"/>
      <c r="CB32" s="685"/>
      <c r="CD32" s="731"/>
      <c r="CE32" s="732"/>
      <c r="CF32" s="675" t="s">
        <v>316</v>
      </c>
      <c r="CG32" s="676"/>
      <c r="CH32" s="676"/>
      <c r="CI32" s="676"/>
      <c r="CJ32" s="676"/>
      <c r="CK32" s="676"/>
      <c r="CL32" s="676"/>
      <c r="CM32" s="676"/>
      <c r="CN32" s="676"/>
      <c r="CO32" s="676"/>
      <c r="CP32" s="676"/>
      <c r="CQ32" s="677"/>
      <c r="CR32" s="642">
        <v>88</v>
      </c>
      <c r="CS32" s="643"/>
      <c r="CT32" s="643"/>
      <c r="CU32" s="643"/>
      <c r="CV32" s="643"/>
      <c r="CW32" s="643"/>
      <c r="CX32" s="643"/>
      <c r="CY32" s="644"/>
      <c r="CZ32" s="645">
        <v>0</v>
      </c>
      <c r="DA32" s="663"/>
      <c r="DB32" s="663"/>
      <c r="DC32" s="664"/>
      <c r="DD32" s="648">
        <v>88</v>
      </c>
      <c r="DE32" s="643"/>
      <c r="DF32" s="643"/>
      <c r="DG32" s="643"/>
      <c r="DH32" s="643"/>
      <c r="DI32" s="643"/>
      <c r="DJ32" s="643"/>
      <c r="DK32" s="644"/>
      <c r="DL32" s="648">
        <v>88</v>
      </c>
      <c r="DM32" s="643"/>
      <c r="DN32" s="643"/>
      <c r="DO32" s="643"/>
      <c r="DP32" s="643"/>
      <c r="DQ32" s="643"/>
      <c r="DR32" s="643"/>
      <c r="DS32" s="643"/>
      <c r="DT32" s="643"/>
      <c r="DU32" s="643"/>
      <c r="DV32" s="644"/>
      <c r="DW32" s="645">
        <v>0</v>
      </c>
      <c r="DX32" s="663"/>
      <c r="DY32" s="663"/>
      <c r="DZ32" s="663"/>
      <c r="EA32" s="663"/>
      <c r="EB32" s="663"/>
      <c r="EC32" s="678"/>
    </row>
    <row r="33" spans="2:133" ht="11.25" customHeight="1" x14ac:dyDescent="0.15">
      <c r="B33" s="639" t="s">
        <v>317</v>
      </c>
      <c r="C33" s="640"/>
      <c r="D33" s="640"/>
      <c r="E33" s="640"/>
      <c r="F33" s="640"/>
      <c r="G33" s="640"/>
      <c r="H33" s="640"/>
      <c r="I33" s="640"/>
      <c r="J33" s="640"/>
      <c r="K33" s="640"/>
      <c r="L33" s="640"/>
      <c r="M33" s="640"/>
      <c r="N33" s="640"/>
      <c r="O33" s="640"/>
      <c r="P33" s="640"/>
      <c r="Q33" s="641"/>
      <c r="R33" s="642">
        <v>1565101</v>
      </c>
      <c r="S33" s="643"/>
      <c r="T33" s="643"/>
      <c r="U33" s="643"/>
      <c r="V33" s="643"/>
      <c r="W33" s="643"/>
      <c r="X33" s="643"/>
      <c r="Y33" s="644"/>
      <c r="Z33" s="679">
        <v>5.0999999999999996</v>
      </c>
      <c r="AA33" s="679"/>
      <c r="AB33" s="679"/>
      <c r="AC33" s="679"/>
      <c r="AD33" s="680" t="s">
        <v>243</v>
      </c>
      <c r="AE33" s="680"/>
      <c r="AF33" s="680"/>
      <c r="AG33" s="680"/>
      <c r="AH33" s="680"/>
      <c r="AI33" s="680"/>
      <c r="AJ33" s="680"/>
      <c r="AK33" s="680"/>
      <c r="AL33" s="645" t="s">
        <v>243</v>
      </c>
      <c r="AM33" s="646"/>
      <c r="AN33" s="646"/>
      <c r="AO33" s="681"/>
      <c r="AP33" s="722"/>
      <c r="AQ33" s="723"/>
      <c r="AR33" s="723"/>
      <c r="AS33" s="723"/>
      <c r="AT33" s="726"/>
      <c r="AU33" s="230"/>
      <c r="AV33" s="230"/>
      <c r="AW33" s="230"/>
      <c r="AX33" s="623" t="s">
        <v>318</v>
      </c>
      <c r="AY33" s="624"/>
      <c r="AZ33" s="624"/>
      <c r="BA33" s="624"/>
      <c r="BB33" s="624"/>
      <c r="BC33" s="624"/>
      <c r="BD33" s="624"/>
      <c r="BE33" s="624"/>
      <c r="BF33" s="625"/>
      <c r="BG33" s="706">
        <v>99.2</v>
      </c>
      <c r="BH33" s="627"/>
      <c r="BI33" s="627"/>
      <c r="BJ33" s="627"/>
      <c r="BK33" s="627"/>
      <c r="BL33" s="627"/>
      <c r="BM33" s="670">
        <v>98.7</v>
      </c>
      <c r="BN33" s="627"/>
      <c r="BO33" s="627"/>
      <c r="BP33" s="627"/>
      <c r="BQ33" s="691"/>
      <c r="BR33" s="706">
        <v>99.4</v>
      </c>
      <c r="BS33" s="627"/>
      <c r="BT33" s="627"/>
      <c r="BU33" s="627"/>
      <c r="BV33" s="627"/>
      <c r="BW33" s="627"/>
      <c r="BX33" s="670">
        <v>98.8</v>
      </c>
      <c r="BY33" s="627"/>
      <c r="BZ33" s="627"/>
      <c r="CA33" s="627"/>
      <c r="CB33" s="691"/>
      <c r="CD33" s="675" t="s">
        <v>319</v>
      </c>
      <c r="CE33" s="676"/>
      <c r="CF33" s="676"/>
      <c r="CG33" s="676"/>
      <c r="CH33" s="676"/>
      <c r="CI33" s="676"/>
      <c r="CJ33" s="676"/>
      <c r="CK33" s="676"/>
      <c r="CL33" s="676"/>
      <c r="CM33" s="676"/>
      <c r="CN33" s="676"/>
      <c r="CO33" s="676"/>
      <c r="CP33" s="676"/>
      <c r="CQ33" s="677"/>
      <c r="CR33" s="642">
        <v>11270434</v>
      </c>
      <c r="CS33" s="661"/>
      <c r="CT33" s="661"/>
      <c r="CU33" s="661"/>
      <c r="CV33" s="661"/>
      <c r="CW33" s="661"/>
      <c r="CX33" s="661"/>
      <c r="CY33" s="662"/>
      <c r="CZ33" s="645">
        <v>39.200000000000003</v>
      </c>
      <c r="DA33" s="663"/>
      <c r="DB33" s="663"/>
      <c r="DC33" s="664"/>
      <c r="DD33" s="648">
        <v>8220748</v>
      </c>
      <c r="DE33" s="661"/>
      <c r="DF33" s="661"/>
      <c r="DG33" s="661"/>
      <c r="DH33" s="661"/>
      <c r="DI33" s="661"/>
      <c r="DJ33" s="661"/>
      <c r="DK33" s="662"/>
      <c r="DL33" s="648">
        <v>6183065</v>
      </c>
      <c r="DM33" s="661"/>
      <c r="DN33" s="661"/>
      <c r="DO33" s="661"/>
      <c r="DP33" s="661"/>
      <c r="DQ33" s="661"/>
      <c r="DR33" s="661"/>
      <c r="DS33" s="661"/>
      <c r="DT33" s="661"/>
      <c r="DU33" s="661"/>
      <c r="DV33" s="662"/>
      <c r="DW33" s="645">
        <v>49</v>
      </c>
      <c r="DX33" s="663"/>
      <c r="DY33" s="663"/>
      <c r="DZ33" s="663"/>
      <c r="EA33" s="663"/>
      <c r="EB33" s="663"/>
      <c r="EC33" s="678"/>
    </row>
    <row r="34" spans="2:133" ht="11.25" customHeight="1" x14ac:dyDescent="0.15">
      <c r="B34" s="639" t="s">
        <v>320</v>
      </c>
      <c r="C34" s="640"/>
      <c r="D34" s="640"/>
      <c r="E34" s="640"/>
      <c r="F34" s="640"/>
      <c r="G34" s="640"/>
      <c r="H34" s="640"/>
      <c r="I34" s="640"/>
      <c r="J34" s="640"/>
      <c r="K34" s="640"/>
      <c r="L34" s="640"/>
      <c r="M34" s="640"/>
      <c r="N34" s="640"/>
      <c r="O34" s="640"/>
      <c r="P34" s="640"/>
      <c r="Q34" s="641"/>
      <c r="R34" s="642">
        <v>888977</v>
      </c>
      <c r="S34" s="643"/>
      <c r="T34" s="643"/>
      <c r="U34" s="643"/>
      <c r="V34" s="643"/>
      <c r="W34" s="643"/>
      <c r="X34" s="643"/>
      <c r="Y34" s="644"/>
      <c r="Z34" s="679">
        <v>2.9</v>
      </c>
      <c r="AA34" s="679"/>
      <c r="AB34" s="679"/>
      <c r="AC34" s="679"/>
      <c r="AD34" s="680">
        <v>86155</v>
      </c>
      <c r="AE34" s="680"/>
      <c r="AF34" s="680"/>
      <c r="AG34" s="680"/>
      <c r="AH34" s="680"/>
      <c r="AI34" s="680"/>
      <c r="AJ34" s="680"/>
      <c r="AK34" s="680"/>
      <c r="AL34" s="645">
        <v>0.7</v>
      </c>
      <c r="AM34" s="646"/>
      <c r="AN34" s="646"/>
      <c r="AO34" s="681"/>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5" t="s">
        <v>321</v>
      </c>
      <c r="CE34" s="676"/>
      <c r="CF34" s="676"/>
      <c r="CG34" s="676"/>
      <c r="CH34" s="676"/>
      <c r="CI34" s="676"/>
      <c r="CJ34" s="676"/>
      <c r="CK34" s="676"/>
      <c r="CL34" s="676"/>
      <c r="CM34" s="676"/>
      <c r="CN34" s="676"/>
      <c r="CO34" s="676"/>
      <c r="CP34" s="676"/>
      <c r="CQ34" s="677"/>
      <c r="CR34" s="642">
        <v>3373036</v>
      </c>
      <c r="CS34" s="643"/>
      <c r="CT34" s="643"/>
      <c r="CU34" s="643"/>
      <c r="CV34" s="643"/>
      <c r="CW34" s="643"/>
      <c r="CX34" s="643"/>
      <c r="CY34" s="644"/>
      <c r="CZ34" s="645">
        <v>11.7</v>
      </c>
      <c r="DA34" s="663"/>
      <c r="DB34" s="663"/>
      <c r="DC34" s="664"/>
      <c r="DD34" s="648">
        <v>2451505</v>
      </c>
      <c r="DE34" s="643"/>
      <c r="DF34" s="643"/>
      <c r="DG34" s="643"/>
      <c r="DH34" s="643"/>
      <c r="DI34" s="643"/>
      <c r="DJ34" s="643"/>
      <c r="DK34" s="644"/>
      <c r="DL34" s="648">
        <v>2242661</v>
      </c>
      <c r="DM34" s="643"/>
      <c r="DN34" s="643"/>
      <c r="DO34" s="643"/>
      <c r="DP34" s="643"/>
      <c r="DQ34" s="643"/>
      <c r="DR34" s="643"/>
      <c r="DS34" s="643"/>
      <c r="DT34" s="643"/>
      <c r="DU34" s="643"/>
      <c r="DV34" s="644"/>
      <c r="DW34" s="645">
        <v>17.8</v>
      </c>
      <c r="DX34" s="663"/>
      <c r="DY34" s="663"/>
      <c r="DZ34" s="663"/>
      <c r="EA34" s="663"/>
      <c r="EB34" s="663"/>
      <c r="EC34" s="678"/>
    </row>
    <row r="35" spans="2:133" ht="11.25" customHeight="1" x14ac:dyDescent="0.15">
      <c r="B35" s="639" t="s">
        <v>322</v>
      </c>
      <c r="C35" s="640"/>
      <c r="D35" s="640"/>
      <c r="E35" s="640"/>
      <c r="F35" s="640"/>
      <c r="G35" s="640"/>
      <c r="H35" s="640"/>
      <c r="I35" s="640"/>
      <c r="J35" s="640"/>
      <c r="K35" s="640"/>
      <c r="L35" s="640"/>
      <c r="M35" s="640"/>
      <c r="N35" s="640"/>
      <c r="O35" s="640"/>
      <c r="P35" s="640"/>
      <c r="Q35" s="641"/>
      <c r="R35" s="642">
        <v>88246</v>
      </c>
      <c r="S35" s="643"/>
      <c r="T35" s="643"/>
      <c r="U35" s="643"/>
      <c r="V35" s="643"/>
      <c r="W35" s="643"/>
      <c r="X35" s="643"/>
      <c r="Y35" s="644"/>
      <c r="Z35" s="679">
        <v>0.3</v>
      </c>
      <c r="AA35" s="679"/>
      <c r="AB35" s="679"/>
      <c r="AC35" s="679"/>
      <c r="AD35" s="680" t="s">
        <v>127</v>
      </c>
      <c r="AE35" s="680"/>
      <c r="AF35" s="680"/>
      <c r="AG35" s="680"/>
      <c r="AH35" s="680"/>
      <c r="AI35" s="680"/>
      <c r="AJ35" s="680"/>
      <c r="AK35" s="680"/>
      <c r="AL35" s="645" t="s">
        <v>127</v>
      </c>
      <c r="AM35" s="646"/>
      <c r="AN35" s="646"/>
      <c r="AO35" s="681"/>
      <c r="AP35" s="233"/>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75" t="s">
        <v>325</v>
      </c>
      <c r="CE35" s="676"/>
      <c r="CF35" s="676"/>
      <c r="CG35" s="676"/>
      <c r="CH35" s="676"/>
      <c r="CI35" s="676"/>
      <c r="CJ35" s="676"/>
      <c r="CK35" s="676"/>
      <c r="CL35" s="676"/>
      <c r="CM35" s="676"/>
      <c r="CN35" s="676"/>
      <c r="CO35" s="676"/>
      <c r="CP35" s="676"/>
      <c r="CQ35" s="677"/>
      <c r="CR35" s="642">
        <v>216207</v>
      </c>
      <c r="CS35" s="661"/>
      <c r="CT35" s="661"/>
      <c r="CU35" s="661"/>
      <c r="CV35" s="661"/>
      <c r="CW35" s="661"/>
      <c r="CX35" s="661"/>
      <c r="CY35" s="662"/>
      <c r="CZ35" s="645">
        <v>0.8</v>
      </c>
      <c r="DA35" s="663"/>
      <c r="DB35" s="663"/>
      <c r="DC35" s="664"/>
      <c r="DD35" s="648">
        <v>182057</v>
      </c>
      <c r="DE35" s="661"/>
      <c r="DF35" s="661"/>
      <c r="DG35" s="661"/>
      <c r="DH35" s="661"/>
      <c r="DI35" s="661"/>
      <c r="DJ35" s="661"/>
      <c r="DK35" s="662"/>
      <c r="DL35" s="648">
        <v>151113</v>
      </c>
      <c r="DM35" s="661"/>
      <c r="DN35" s="661"/>
      <c r="DO35" s="661"/>
      <c r="DP35" s="661"/>
      <c r="DQ35" s="661"/>
      <c r="DR35" s="661"/>
      <c r="DS35" s="661"/>
      <c r="DT35" s="661"/>
      <c r="DU35" s="661"/>
      <c r="DV35" s="662"/>
      <c r="DW35" s="645">
        <v>1.2</v>
      </c>
      <c r="DX35" s="663"/>
      <c r="DY35" s="663"/>
      <c r="DZ35" s="663"/>
      <c r="EA35" s="663"/>
      <c r="EB35" s="663"/>
      <c r="EC35" s="678"/>
    </row>
    <row r="36" spans="2:133" ht="11.25" customHeight="1" x14ac:dyDescent="0.15">
      <c r="B36" s="639" t="s">
        <v>326</v>
      </c>
      <c r="C36" s="640"/>
      <c r="D36" s="640"/>
      <c r="E36" s="640"/>
      <c r="F36" s="640"/>
      <c r="G36" s="640"/>
      <c r="H36" s="640"/>
      <c r="I36" s="640"/>
      <c r="J36" s="640"/>
      <c r="K36" s="640"/>
      <c r="L36" s="640"/>
      <c r="M36" s="640"/>
      <c r="N36" s="640"/>
      <c r="O36" s="640"/>
      <c r="P36" s="640"/>
      <c r="Q36" s="641"/>
      <c r="R36" s="642">
        <v>3982938</v>
      </c>
      <c r="S36" s="643"/>
      <c r="T36" s="643"/>
      <c r="U36" s="643"/>
      <c r="V36" s="643"/>
      <c r="W36" s="643"/>
      <c r="X36" s="643"/>
      <c r="Y36" s="644"/>
      <c r="Z36" s="679">
        <v>12.9</v>
      </c>
      <c r="AA36" s="679"/>
      <c r="AB36" s="679"/>
      <c r="AC36" s="679"/>
      <c r="AD36" s="680" t="s">
        <v>127</v>
      </c>
      <c r="AE36" s="680"/>
      <c r="AF36" s="680"/>
      <c r="AG36" s="680"/>
      <c r="AH36" s="680"/>
      <c r="AI36" s="680"/>
      <c r="AJ36" s="680"/>
      <c r="AK36" s="680"/>
      <c r="AL36" s="645" t="s">
        <v>137</v>
      </c>
      <c r="AM36" s="646"/>
      <c r="AN36" s="646"/>
      <c r="AO36" s="681"/>
      <c r="AP36" s="233"/>
      <c r="AQ36" s="694" t="s">
        <v>327</v>
      </c>
      <c r="AR36" s="695"/>
      <c r="AS36" s="695"/>
      <c r="AT36" s="695"/>
      <c r="AU36" s="695"/>
      <c r="AV36" s="695"/>
      <c r="AW36" s="695"/>
      <c r="AX36" s="695"/>
      <c r="AY36" s="696"/>
      <c r="AZ36" s="697">
        <v>3439920</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4201</v>
      </c>
      <c r="BW36" s="698"/>
      <c r="BX36" s="698"/>
      <c r="BY36" s="698"/>
      <c r="BZ36" s="698"/>
      <c r="CA36" s="698"/>
      <c r="CB36" s="699"/>
      <c r="CD36" s="675" t="s">
        <v>329</v>
      </c>
      <c r="CE36" s="676"/>
      <c r="CF36" s="676"/>
      <c r="CG36" s="676"/>
      <c r="CH36" s="676"/>
      <c r="CI36" s="676"/>
      <c r="CJ36" s="676"/>
      <c r="CK36" s="676"/>
      <c r="CL36" s="676"/>
      <c r="CM36" s="676"/>
      <c r="CN36" s="676"/>
      <c r="CO36" s="676"/>
      <c r="CP36" s="676"/>
      <c r="CQ36" s="677"/>
      <c r="CR36" s="642">
        <v>2490617</v>
      </c>
      <c r="CS36" s="643"/>
      <c r="CT36" s="643"/>
      <c r="CU36" s="643"/>
      <c r="CV36" s="643"/>
      <c r="CW36" s="643"/>
      <c r="CX36" s="643"/>
      <c r="CY36" s="644"/>
      <c r="CZ36" s="645">
        <v>8.6999999999999993</v>
      </c>
      <c r="DA36" s="663"/>
      <c r="DB36" s="663"/>
      <c r="DC36" s="664"/>
      <c r="DD36" s="648">
        <v>2050135</v>
      </c>
      <c r="DE36" s="643"/>
      <c r="DF36" s="643"/>
      <c r="DG36" s="643"/>
      <c r="DH36" s="643"/>
      <c r="DI36" s="643"/>
      <c r="DJ36" s="643"/>
      <c r="DK36" s="644"/>
      <c r="DL36" s="648">
        <v>1073566</v>
      </c>
      <c r="DM36" s="643"/>
      <c r="DN36" s="643"/>
      <c r="DO36" s="643"/>
      <c r="DP36" s="643"/>
      <c r="DQ36" s="643"/>
      <c r="DR36" s="643"/>
      <c r="DS36" s="643"/>
      <c r="DT36" s="643"/>
      <c r="DU36" s="643"/>
      <c r="DV36" s="644"/>
      <c r="DW36" s="645">
        <v>8.5</v>
      </c>
      <c r="DX36" s="663"/>
      <c r="DY36" s="663"/>
      <c r="DZ36" s="663"/>
      <c r="EA36" s="663"/>
      <c r="EB36" s="663"/>
      <c r="EC36" s="678"/>
    </row>
    <row r="37" spans="2:133" ht="11.25" customHeight="1" x14ac:dyDescent="0.15">
      <c r="B37" s="639" t="s">
        <v>330</v>
      </c>
      <c r="C37" s="640"/>
      <c r="D37" s="640"/>
      <c r="E37" s="640"/>
      <c r="F37" s="640"/>
      <c r="G37" s="640"/>
      <c r="H37" s="640"/>
      <c r="I37" s="640"/>
      <c r="J37" s="640"/>
      <c r="K37" s="640"/>
      <c r="L37" s="640"/>
      <c r="M37" s="640"/>
      <c r="N37" s="640"/>
      <c r="O37" s="640"/>
      <c r="P37" s="640"/>
      <c r="Q37" s="641"/>
      <c r="R37" s="642">
        <v>2683179</v>
      </c>
      <c r="S37" s="643"/>
      <c r="T37" s="643"/>
      <c r="U37" s="643"/>
      <c r="V37" s="643"/>
      <c r="W37" s="643"/>
      <c r="X37" s="643"/>
      <c r="Y37" s="644"/>
      <c r="Z37" s="679">
        <v>8.6999999999999993</v>
      </c>
      <c r="AA37" s="679"/>
      <c r="AB37" s="679"/>
      <c r="AC37" s="679"/>
      <c r="AD37" s="680" t="s">
        <v>137</v>
      </c>
      <c r="AE37" s="680"/>
      <c r="AF37" s="680"/>
      <c r="AG37" s="680"/>
      <c r="AH37" s="680"/>
      <c r="AI37" s="680"/>
      <c r="AJ37" s="680"/>
      <c r="AK37" s="680"/>
      <c r="AL37" s="645" t="s">
        <v>137</v>
      </c>
      <c r="AM37" s="646"/>
      <c r="AN37" s="646"/>
      <c r="AO37" s="681"/>
      <c r="AQ37" s="682" t="s">
        <v>331</v>
      </c>
      <c r="AR37" s="683"/>
      <c r="AS37" s="683"/>
      <c r="AT37" s="683"/>
      <c r="AU37" s="683"/>
      <c r="AV37" s="683"/>
      <c r="AW37" s="683"/>
      <c r="AX37" s="683"/>
      <c r="AY37" s="684"/>
      <c r="AZ37" s="642">
        <v>1605324</v>
      </c>
      <c r="BA37" s="643"/>
      <c r="BB37" s="643"/>
      <c r="BC37" s="643"/>
      <c r="BD37" s="661"/>
      <c r="BE37" s="661"/>
      <c r="BF37" s="685"/>
      <c r="BG37" s="675" t="s">
        <v>332</v>
      </c>
      <c r="BH37" s="676"/>
      <c r="BI37" s="676"/>
      <c r="BJ37" s="676"/>
      <c r="BK37" s="676"/>
      <c r="BL37" s="676"/>
      <c r="BM37" s="676"/>
      <c r="BN37" s="676"/>
      <c r="BO37" s="676"/>
      <c r="BP37" s="676"/>
      <c r="BQ37" s="676"/>
      <c r="BR37" s="676"/>
      <c r="BS37" s="676"/>
      <c r="BT37" s="676"/>
      <c r="BU37" s="677"/>
      <c r="BV37" s="642">
        <v>-44404</v>
      </c>
      <c r="BW37" s="643"/>
      <c r="BX37" s="643"/>
      <c r="BY37" s="643"/>
      <c r="BZ37" s="643"/>
      <c r="CA37" s="643"/>
      <c r="CB37" s="686"/>
      <c r="CD37" s="675" t="s">
        <v>333</v>
      </c>
      <c r="CE37" s="676"/>
      <c r="CF37" s="676"/>
      <c r="CG37" s="676"/>
      <c r="CH37" s="676"/>
      <c r="CI37" s="676"/>
      <c r="CJ37" s="676"/>
      <c r="CK37" s="676"/>
      <c r="CL37" s="676"/>
      <c r="CM37" s="676"/>
      <c r="CN37" s="676"/>
      <c r="CO37" s="676"/>
      <c r="CP37" s="676"/>
      <c r="CQ37" s="677"/>
      <c r="CR37" s="642">
        <v>1489011</v>
      </c>
      <c r="CS37" s="661"/>
      <c r="CT37" s="661"/>
      <c r="CU37" s="661"/>
      <c r="CV37" s="661"/>
      <c r="CW37" s="661"/>
      <c r="CX37" s="661"/>
      <c r="CY37" s="662"/>
      <c r="CZ37" s="645">
        <v>5.2</v>
      </c>
      <c r="DA37" s="663"/>
      <c r="DB37" s="663"/>
      <c r="DC37" s="664"/>
      <c r="DD37" s="648">
        <v>1427178</v>
      </c>
      <c r="DE37" s="661"/>
      <c r="DF37" s="661"/>
      <c r="DG37" s="661"/>
      <c r="DH37" s="661"/>
      <c r="DI37" s="661"/>
      <c r="DJ37" s="661"/>
      <c r="DK37" s="662"/>
      <c r="DL37" s="648">
        <v>833888</v>
      </c>
      <c r="DM37" s="661"/>
      <c r="DN37" s="661"/>
      <c r="DO37" s="661"/>
      <c r="DP37" s="661"/>
      <c r="DQ37" s="661"/>
      <c r="DR37" s="661"/>
      <c r="DS37" s="661"/>
      <c r="DT37" s="661"/>
      <c r="DU37" s="661"/>
      <c r="DV37" s="662"/>
      <c r="DW37" s="645">
        <v>6.6</v>
      </c>
      <c r="DX37" s="663"/>
      <c r="DY37" s="663"/>
      <c r="DZ37" s="663"/>
      <c r="EA37" s="663"/>
      <c r="EB37" s="663"/>
      <c r="EC37" s="678"/>
    </row>
    <row r="38" spans="2:133" ht="11.25" customHeight="1" x14ac:dyDescent="0.15">
      <c r="B38" s="639" t="s">
        <v>334</v>
      </c>
      <c r="C38" s="640"/>
      <c r="D38" s="640"/>
      <c r="E38" s="640"/>
      <c r="F38" s="640"/>
      <c r="G38" s="640"/>
      <c r="H38" s="640"/>
      <c r="I38" s="640"/>
      <c r="J38" s="640"/>
      <c r="K38" s="640"/>
      <c r="L38" s="640"/>
      <c r="M38" s="640"/>
      <c r="N38" s="640"/>
      <c r="O38" s="640"/>
      <c r="P38" s="640"/>
      <c r="Q38" s="641"/>
      <c r="R38" s="642">
        <v>492483</v>
      </c>
      <c r="S38" s="643"/>
      <c r="T38" s="643"/>
      <c r="U38" s="643"/>
      <c r="V38" s="643"/>
      <c r="W38" s="643"/>
      <c r="X38" s="643"/>
      <c r="Y38" s="644"/>
      <c r="Z38" s="679">
        <v>1.6</v>
      </c>
      <c r="AA38" s="679"/>
      <c r="AB38" s="679"/>
      <c r="AC38" s="679"/>
      <c r="AD38" s="680">
        <v>847</v>
      </c>
      <c r="AE38" s="680"/>
      <c r="AF38" s="680"/>
      <c r="AG38" s="680"/>
      <c r="AH38" s="680"/>
      <c r="AI38" s="680"/>
      <c r="AJ38" s="680"/>
      <c r="AK38" s="680"/>
      <c r="AL38" s="645">
        <v>0</v>
      </c>
      <c r="AM38" s="646"/>
      <c r="AN38" s="646"/>
      <c r="AO38" s="681"/>
      <c r="AQ38" s="682" t="s">
        <v>335</v>
      </c>
      <c r="AR38" s="683"/>
      <c r="AS38" s="683"/>
      <c r="AT38" s="683"/>
      <c r="AU38" s="683"/>
      <c r="AV38" s="683"/>
      <c r="AW38" s="683"/>
      <c r="AX38" s="683"/>
      <c r="AY38" s="684"/>
      <c r="AZ38" s="642">
        <v>3361</v>
      </c>
      <c r="BA38" s="643"/>
      <c r="BB38" s="643"/>
      <c r="BC38" s="643"/>
      <c r="BD38" s="661"/>
      <c r="BE38" s="661"/>
      <c r="BF38" s="685"/>
      <c r="BG38" s="675" t="s">
        <v>336</v>
      </c>
      <c r="BH38" s="676"/>
      <c r="BI38" s="676"/>
      <c r="BJ38" s="676"/>
      <c r="BK38" s="676"/>
      <c r="BL38" s="676"/>
      <c r="BM38" s="676"/>
      <c r="BN38" s="676"/>
      <c r="BO38" s="676"/>
      <c r="BP38" s="676"/>
      <c r="BQ38" s="676"/>
      <c r="BR38" s="676"/>
      <c r="BS38" s="676"/>
      <c r="BT38" s="676"/>
      <c r="BU38" s="677"/>
      <c r="BV38" s="642">
        <v>7282</v>
      </c>
      <c r="BW38" s="643"/>
      <c r="BX38" s="643"/>
      <c r="BY38" s="643"/>
      <c r="BZ38" s="643"/>
      <c r="CA38" s="643"/>
      <c r="CB38" s="686"/>
      <c r="CD38" s="675" t="s">
        <v>337</v>
      </c>
      <c r="CE38" s="676"/>
      <c r="CF38" s="676"/>
      <c r="CG38" s="676"/>
      <c r="CH38" s="676"/>
      <c r="CI38" s="676"/>
      <c r="CJ38" s="676"/>
      <c r="CK38" s="676"/>
      <c r="CL38" s="676"/>
      <c r="CM38" s="676"/>
      <c r="CN38" s="676"/>
      <c r="CO38" s="676"/>
      <c r="CP38" s="676"/>
      <c r="CQ38" s="677"/>
      <c r="CR38" s="642">
        <v>3436559</v>
      </c>
      <c r="CS38" s="643"/>
      <c r="CT38" s="643"/>
      <c r="CU38" s="643"/>
      <c r="CV38" s="643"/>
      <c r="CW38" s="643"/>
      <c r="CX38" s="643"/>
      <c r="CY38" s="644"/>
      <c r="CZ38" s="645">
        <v>12</v>
      </c>
      <c r="DA38" s="663"/>
      <c r="DB38" s="663"/>
      <c r="DC38" s="664"/>
      <c r="DD38" s="648">
        <v>3108821</v>
      </c>
      <c r="DE38" s="643"/>
      <c r="DF38" s="643"/>
      <c r="DG38" s="643"/>
      <c r="DH38" s="643"/>
      <c r="DI38" s="643"/>
      <c r="DJ38" s="643"/>
      <c r="DK38" s="644"/>
      <c r="DL38" s="648">
        <v>2715725</v>
      </c>
      <c r="DM38" s="643"/>
      <c r="DN38" s="643"/>
      <c r="DO38" s="643"/>
      <c r="DP38" s="643"/>
      <c r="DQ38" s="643"/>
      <c r="DR38" s="643"/>
      <c r="DS38" s="643"/>
      <c r="DT38" s="643"/>
      <c r="DU38" s="643"/>
      <c r="DV38" s="644"/>
      <c r="DW38" s="645">
        <v>21.5</v>
      </c>
      <c r="DX38" s="663"/>
      <c r="DY38" s="663"/>
      <c r="DZ38" s="663"/>
      <c r="EA38" s="663"/>
      <c r="EB38" s="663"/>
      <c r="EC38" s="678"/>
    </row>
    <row r="39" spans="2:133" ht="11.25" customHeight="1" x14ac:dyDescent="0.15">
      <c r="B39" s="639" t="s">
        <v>338</v>
      </c>
      <c r="C39" s="640"/>
      <c r="D39" s="640"/>
      <c r="E39" s="640"/>
      <c r="F39" s="640"/>
      <c r="G39" s="640"/>
      <c r="H39" s="640"/>
      <c r="I39" s="640"/>
      <c r="J39" s="640"/>
      <c r="K39" s="640"/>
      <c r="L39" s="640"/>
      <c r="M39" s="640"/>
      <c r="N39" s="640"/>
      <c r="O39" s="640"/>
      <c r="P39" s="640"/>
      <c r="Q39" s="641"/>
      <c r="R39" s="642">
        <v>1203300</v>
      </c>
      <c r="S39" s="643"/>
      <c r="T39" s="643"/>
      <c r="U39" s="643"/>
      <c r="V39" s="643"/>
      <c r="W39" s="643"/>
      <c r="X39" s="643"/>
      <c r="Y39" s="644"/>
      <c r="Z39" s="679">
        <v>3.9</v>
      </c>
      <c r="AA39" s="679"/>
      <c r="AB39" s="679"/>
      <c r="AC39" s="679"/>
      <c r="AD39" s="680" t="s">
        <v>243</v>
      </c>
      <c r="AE39" s="680"/>
      <c r="AF39" s="680"/>
      <c r="AG39" s="680"/>
      <c r="AH39" s="680"/>
      <c r="AI39" s="680"/>
      <c r="AJ39" s="680"/>
      <c r="AK39" s="680"/>
      <c r="AL39" s="645" t="s">
        <v>137</v>
      </c>
      <c r="AM39" s="646"/>
      <c r="AN39" s="646"/>
      <c r="AO39" s="681"/>
      <c r="AQ39" s="682" t="s">
        <v>339</v>
      </c>
      <c r="AR39" s="683"/>
      <c r="AS39" s="683"/>
      <c r="AT39" s="683"/>
      <c r="AU39" s="683"/>
      <c r="AV39" s="683"/>
      <c r="AW39" s="683"/>
      <c r="AX39" s="683"/>
      <c r="AY39" s="684"/>
      <c r="AZ39" s="642" t="s">
        <v>127</v>
      </c>
      <c r="BA39" s="643"/>
      <c r="BB39" s="643"/>
      <c r="BC39" s="643"/>
      <c r="BD39" s="661"/>
      <c r="BE39" s="661"/>
      <c r="BF39" s="685"/>
      <c r="BG39" s="675" t="s">
        <v>340</v>
      </c>
      <c r="BH39" s="676"/>
      <c r="BI39" s="676"/>
      <c r="BJ39" s="676"/>
      <c r="BK39" s="676"/>
      <c r="BL39" s="676"/>
      <c r="BM39" s="676"/>
      <c r="BN39" s="676"/>
      <c r="BO39" s="676"/>
      <c r="BP39" s="676"/>
      <c r="BQ39" s="676"/>
      <c r="BR39" s="676"/>
      <c r="BS39" s="676"/>
      <c r="BT39" s="676"/>
      <c r="BU39" s="677"/>
      <c r="BV39" s="642">
        <v>11303</v>
      </c>
      <c r="BW39" s="643"/>
      <c r="BX39" s="643"/>
      <c r="BY39" s="643"/>
      <c r="BZ39" s="643"/>
      <c r="CA39" s="643"/>
      <c r="CB39" s="686"/>
      <c r="CD39" s="675" t="s">
        <v>341</v>
      </c>
      <c r="CE39" s="676"/>
      <c r="CF39" s="676"/>
      <c r="CG39" s="676"/>
      <c r="CH39" s="676"/>
      <c r="CI39" s="676"/>
      <c r="CJ39" s="676"/>
      <c r="CK39" s="676"/>
      <c r="CL39" s="676"/>
      <c r="CM39" s="676"/>
      <c r="CN39" s="676"/>
      <c r="CO39" s="676"/>
      <c r="CP39" s="676"/>
      <c r="CQ39" s="677"/>
      <c r="CR39" s="642">
        <v>1378815</v>
      </c>
      <c r="CS39" s="661"/>
      <c r="CT39" s="661"/>
      <c r="CU39" s="661"/>
      <c r="CV39" s="661"/>
      <c r="CW39" s="661"/>
      <c r="CX39" s="661"/>
      <c r="CY39" s="662"/>
      <c r="CZ39" s="645">
        <v>4.8</v>
      </c>
      <c r="DA39" s="663"/>
      <c r="DB39" s="663"/>
      <c r="DC39" s="664"/>
      <c r="DD39" s="648">
        <v>427030</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78"/>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9" t="s">
        <v>127</v>
      </c>
      <c r="AA40" s="679"/>
      <c r="AB40" s="679"/>
      <c r="AC40" s="679"/>
      <c r="AD40" s="680" t="s">
        <v>127</v>
      </c>
      <c r="AE40" s="680"/>
      <c r="AF40" s="680"/>
      <c r="AG40" s="680"/>
      <c r="AH40" s="680"/>
      <c r="AI40" s="680"/>
      <c r="AJ40" s="680"/>
      <c r="AK40" s="680"/>
      <c r="AL40" s="645" t="s">
        <v>137</v>
      </c>
      <c r="AM40" s="646"/>
      <c r="AN40" s="646"/>
      <c r="AO40" s="681"/>
      <c r="AQ40" s="682" t="s">
        <v>343</v>
      </c>
      <c r="AR40" s="683"/>
      <c r="AS40" s="683"/>
      <c r="AT40" s="683"/>
      <c r="AU40" s="683"/>
      <c r="AV40" s="683"/>
      <c r="AW40" s="683"/>
      <c r="AX40" s="683"/>
      <c r="AY40" s="684"/>
      <c r="AZ40" s="642" t="s">
        <v>127</v>
      </c>
      <c r="BA40" s="643"/>
      <c r="BB40" s="643"/>
      <c r="BC40" s="643"/>
      <c r="BD40" s="661"/>
      <c r="BE40" s="661"/>
      <c r="BF40" s="685"/>
      <c r="BG40" s="687" t="s">
        <v>344</v>
      </c>
      <c r="BH40" s="688"/>
      <c r="BI40" s="688"/>
      <c r="BJ40" s="688"/>
      <c r="BK40" s="688"/>
      <c r="BL40" s="234"/>
      <c r="BM40" s="676" t="s">
        <v>345</v>
      </c>
      <c r="BN40" s="676"/>
      <c r="BO40" s="676"/>
      <c r="BP40" s="676"/>
      <c r="BQ40" s="676"/>
      <c r="BR40" s="676"/>
      <c r="BS40" s="676"/>
      <c r="BT40" s="676"/>
      <c r="BU40" s="677"/>
      <c r="BV40" s="642">
        <v>91</v>
      </c>
      <c r="BW40" s="643"/>
      <c r="BX40" s="643"/>
      <c r="BY40" s="643"/>
      <c r="BZ40" s="643"/>
      <c r="CA40" s="643"/>
      <c r="CB40" s="686"/>
      <c r="CD40" s="675" t="s">
        <v>346</v>
      </c>
      <c r="CE40" s="676"/>
      <c r="CF40" s="676"/>
      <c r="CG40" s="676"/>
      <c r="CH40" s="676"/>
      <c r="CI40" s="676"/>
      <c r="CJ40" s="676"/>
      <c r="CK40" s="676"/>
      <c r="CL40" s="676"/>
      <c r="CM40" s="676"/>
      <c r="CN40" s="676"/>
      <c r="CO40" s="676"/>
      <c r="CP40" s="676"/>
      <c r="CQ40" s="677"/>
      <c r="CR40" s="642">
        <v>375200</v>
      </c>
      <c r="CS40" s="643"/>
      <c r="CT40" s="643"/>
      <c r="CU40" s="643"/>
      <c r="CV40" s="643"/>
      <c r="CW40" s="643"/>
      <c r="CX40" s="643"/>
      <c r="CY40" s="644"/>
      <c r="CZ40" s="645">
        <v>1.3</v>
      </c>
      <c r="DA40" s="663"/>
      <c r="DB40" s="663"/>
      <c r="DC40" s="664"/>
      <c r="DD40" s="648">
        <v>1200</v>
      </c>
      <c r="DE40" s="643"/>
      <c r="DF40" s="643"/>
      <c r="DG40" s="643"/>
      <c r="DH40" s="643"/>
      <c r="DI40" s="643"/>
      <c r="DJ40" s="643"/>
      <c r="DK40" s="644"/>
      <c r="DL40" s="648" t="s">
        <v>127</v>
      </c>
      <c r="DM40" s="643"/>
      <c r="DN40" s="643"/>
      <c r="DO40" s="643"/>
      <c r="DP40" s="643"/>
      <c r="DQ40" s="643"/>
      <c r="DR40" s="643"/>
      <c r="DS40" s="643"/>
      <c r="DT40" s="643"/>
      <c r="DU40" s="643"/>
      <c r="DV40" s="644"/>
      <c r="DW40" s="645" t="s">
        <v>127</v>
      </c>
      <c r="DX40" s="663"/>
      <c r="DY40" s="663"/>
      <c r="DZ40" s="663"/>
      <c r="EA40" s="663"/>
      <c r="EB40" s="663"/>
      <c r="EC40" s="678"/>
    </row>
    <row r="41" spans="2:133" ht="11.25" customHeight="1" x14ac:dyDescent="0.15">
      <c r="B41" s="639" t="s">
        <v>347</v>
      </c>
      <c r="C41" s="640"/>
      <c r="D41" s="640"/>
      <c r="E41" s="640"/>
      <c r="F41" s="640"/>
      <c r="G41" s="640"/>
      <c r="H41" s="640"/>
      <c r="I41" s="640"/>
      <c r="J41" s="640"/>
      <c r="K41" s="640"/>
      <c r="L41" s="640"/>
      <c r="M41" s="640"/>
      <c r="N41" s="640"/>
      <c r="O41" s="640"/>
      <c r="P41" s="640"/>
      <c r="Q41" s="641"/>
      <c r="R41" s="642">
        <v>706600</v>
      </c>
      <c r="S41" s="643"/>
      <c r="T41" s="643"/>
      <c r="U41" s="643"/>
      <c r="V41" s="643"/>
      <c r="W41" s="643"/>
      <c r="X41" s="643"/>
      <c r="Y41" s="644"/>
      <c r="Z41" s="679">
        <v>2.2999999999999998</v>
      </c>
      <c r="AA41" s="679"/>
      <c r="AB41" s="679"/>
      <c r="AC41" s="679"/>
      <c r="AD41" s="680" t="s">
        <v>137</v>
      </c>
      <c r="AE41" s="680"/>
      <c r="AF41" s="680"/>
      <c r="AG41" s="680"/>
      <c r="AH41" s="680"/>
      <c r="AI41" s="680"/>
      <c r="AJ41" s="680"/>
      <c r="AK41" s="680"/>
      <c r="AL41" s="645" t="s">
        <v>137</v>
      </c>
      <c r="AM41" s="646"/>
      <c r="AN41" s="646"/>
      <c r="AO41" s="681"/>
      <c r="AQ41" s="682" t="s">
        <v>348</v>
      </c>
      <c r="AR41" s="683"/>
      <c r="AS41" s="683"/>
      <c r="AT41" s="683"/>
      <c r="AU41" s="683"/>
      <c r="AV41" s="683"/>
      <c r="AW41" s="683"/>
      <c r="AX41" s="683"/>
      <c r="AY41" s="684"/>
      <c r="AZ41" s="642">
        <v>558613</v>
      </c>
      <c r="BA41" s="643"/>
      <c r="BB41" s="643"/>
      <c r="BC41" s="643"/>
      <c r="BD41" s="661"/>
      <c r="BE41" s="661"/>
      <c r="BF41" s="685"/>
      <c r="BG41" s="687"/>
      <c r="BH41" s="688"/>
      <c r="BI41" s="688"/>
      <c r="BJ41" s="688"/>
      <c r="BK41" s="688"/>
      <c r="BL41" s="234"/>
      <c r="BM41" s="676" t="s">
        <v>349</v>
      </c>
      <c r="BN41" s="676"/>
      <c r="BO41" s="676"/>
      <c r="BP41" s="676"/>
      <c r="BQ41" s="676"/>
      <c r="BR41" s="676"/>
      <c r="BS41" s="676"/>
      <c r="BT41" s="676"/>
      <c r="BU41" s="677"/>
      <c r="BV41" s="642" t="s">
        <v>243</v>
      </c>
      <c r="BW41" s="643"/>
      <c r="BX41" s="643"/>
      <c r="BY41" s="643"/>
      <c r="BZ41" s="643"/>
      <c r="CA41" s="643"/>
      <c r="CB41" s="686"/>
      <c r="CD41" s="675" t="s">
        <v>350</v>
      </c>
      <c r="CE41" s="676"/>
      <c r="CF41" s="676"/>
      <c r="CG41" s="676"/>
      <c r="CH41" s="676"/>
      <c r="CI41" s="676"/>
      <c r="CJ41" s="676"/>
      <c r="CK41" s="676"/>
      <c r="CL41" s="676"/>
      <c r="CM41" s="676"/>
      <c r="CN41" s="676"/>
      <c r="CO41" s="676"/>
      <c r="CP41" s="676"/>
      <c r="CQ41" s="677"/>
      <c r="CR41" s="642" t="s">
        <v>127</v>
      </c>
      <c r="CS41" s="661"/>
      <c r="CT41" s="661"/>
      <c r="CU41" s="661"/>
      <c r="CV41" s="661"/>
      <c r="CW41" s="661"/>
      <c r="CX41" s="661"/>
      <c r="CY41" s="662"/>
      <c r="CZ41" s="645" t="s">
        <v>243</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23" t="s">
        <v>351</v>
      </c>
      <c r="C42" s="624"/>
      <c r="D42" s="624"/>
      <c r="E42" s="624"/>
      <c r="F42" s="624"/>
      <c r="G42" s="624"/>
      <c r="H42" s="624"/>
      <c r="I42" s="624"/>
      <c r="J42" s="624"/>
      <c r="K42" s="624"/>
      <c r="L42" s="624"/>
      <c r="M42" s="624"/>
      <c r="N42" s="624"/>
      <c r="O42" s="624"/>
      <c r="P42" s="624"/>
      <c r="Q42" s="625"/>
      <c r="R42" s="626">
        <v>30767228</v>
      </c>
      <c r="S42" s="665"/>
      <c r="T42" s="665"/>
      <c r="U42" s="665"/>
      <c r="V42" s="665"/>
      <c r="W42" s="665"/>
      <c r="X42" s="665"/>
      <c r="Y42" s="667"/>
      <c r="Z42" s="668">
        <v>100</v>
      </c>
      <c r="AA42" s="668"/>
      <c r="AB42" s="668"/>
      <c r="AC42" s="668"/>
      <c r="AD42" s="669">
        <v>11902118</v>
      </c>
      <c r="AE42" s="669"/>
      <c r="AF42" s="669"/>
      <c r="AG42" s="669"/>
      <c r="AH42" s="669"/>
      <c r="AI42" s="669"/>
      <c r="AJ42" s="669"/>
      <c r="AK42" s="669"/>
      <c r="AL42" s="629">
        <v>100</v>
      </c>
      <c r="AM42" s="670"/>
      <c r="AN42" s="670"/>
      <c r="AO42" s="671"/>
      <c r="AQ42" s="672" t="s">
        <v>352</v>
      </c>
      <c r="AR42" s="673"/>
      <c r="AS42" s="673"/>
      <c r="AT42" s="673"/>
      <c r="AU42" s="673"/>
      <c r="AV42" s="673"/>
      <c r="AW42" s="673"/>
      <c r="AX42" s="673"/>
      <c r="AY42" s="674"/>
      <c r="AZ42" s="626">
        <v>1272622</v>
      </c>
      <c r="BA42" s="665"/>
      <c r="BB42" s="665"/>
      <c r="BC42" s="665"/>
      <c r="BD42" s="627"/>
      <c r="BE42" s="627"/>
      <c r="BF42" s="691"/>
      <c r="BG42" s="689"/>
      <c r="BH42" s="690"/>
      <c r="BI42" s="690"/>
      <c r="BJ42" s="690"/>
      <c r="BK42" s="690"/>
      <c r="BL42" s="235"/>
      <c r="BM42" s="692" t="s">
        <v>353</v>
      </c>
      <c r="BN42" s="692"/>
      <c r="BO42" s="692"/>
      <c r="BP42" s="692"/>
      <c r="BQ42" s="692"/>
      <c r="BR42" s="692"/>
      <c r="BS42" s="692"/>
      <c r="BT42" s="692"/>
      <c r="BU42" s="693"/>
      <c r="BV42" s="626">
        <v>328</v>
      </c>
      <c r="BW42" s="665"/>
      <c r="BX42" s="665"/>
      <c r="BY42" s="665"/>
      <c r="BZ42" s="665"/>
      <c r="CA42" s="665"/>
      <c r="CB42" s="666"/>
      <c r="CD42" s="639" t="s">
        <v>354</v>
      </c>
      <c r="CE42" s="640"/>
      <c r="CF42" s="640"/>
      <c r="CG42" s="640"/>
      <c r="CH42" s="640"/>
      <c r="CI42" s="640"/>
      <c r="CJ42" s="640"/>
      <c r="CK42" s="640"/>
      <c r="CL42" s="640"/>
      <c r="CM42" s="640"/>
      <c r="CN42" s="640"/>
      <c r="CO42" s="640"/>
      <c r="CP42" s="640"/>
      <c r="CQ42" s="641"/>
      <c r="CR42" s="642">
        <v>4694208</v>
      </c>
      <c r="CS42" s="643"/>
      <c r="CT42" s="643"/>
      <c r="CU42" s="643"/>
      <c r="CV42" s="643"/>
      <c r="CW42" s="643"/>
      <c r="CX42" s="643"/>
      <c r="CY42" s="644"/>
      <c r="CZ42" s="645">
        <v>16.3</v>
      </c>
      <c r="DA42" s="646"/>
      <c r="DB42" s="646"/>
      <c r="DC42" s="647"/>
      <c r="DD42" s="648">
        <v>641278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V43" s="236"/>
      <c r="BW43" s="236"/>
      <c r="BX43" s="236"/>
      <c r="BY43" s="236"/>
      <c r="BZ43" s="236"/>
      <c r="CA43" s="236"/>
      <c r="CB43" s="236"/>
      <c r="CD43" s="639" t="s">
        <v>355</v>
      </c>
      <c r="CE43" s="640"/>
      <c r="CF43" s="640"/>
      <c r="CG43" s="640"/>
      <c r="CH43" s="640"/>
      <c r="CI43" s="640"/>
      <c r="CJ43" s="640"/>
      <c r="CK43" s="640"/>
      <c r="CL43" s="640"/>
      <c r="CM43" s="640"/>
      <c r="CN43" s="640"/>
      <c r="CO43" s="640"/>
      <c r="CP43" s="640"/>
      <c r="CQ43" s="641"/>
      <c r="CR43" s="642">
        <v>28361</v>
      </c>
      <c r="CS43" s="661"/>
      <c r="CT43" s="661"/>
      <c r="CU43" s="661"/>
      <c r="CV43" s="661"/>
      <c r="CW43" s="661"/>
      <c r="CX43" s="661"/>
      <c r="CY43" s="662"/>
      <c r="CZ43" s="645">
        <v>0.1</v>
      </c>
      <c r="DA43" s="663"/>
      <c r="DB43" s="663"/>
      <c r="DC43" s="664"/>
      <c r="DD43" s="648">
        <v>28361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CD44" s="655" t="s">
        <v>303</v>
      </c>
      <c r="CE44" s="656"/>
      <c r="CF44" s="639" t="s">
        <v>356</v>
      </c>
      <c r="CG44" s="640"/>
      <c r="CH44" s="640"/>
      <c r="CI44" s="640"/>
      <c r="CJ44" s="640"/>
      <c r="CK44" s="640"/>
      <c r="CL44" s="640"/>
      <c r="CM44" s="640"/>
      <c r="CN44" s="640"/>
      <c r="CO44" s="640"/>
      <c r="CP44" s="640"/>
      <c r="CQ44" s="641"/>
      <c r="CR44" s="642">
        <v>4506321</v>
      </c>
      <c r="CS44" s="643"/>
      <c r="CT44" s="643"/>
      <c r="CU44" s="643"/>
      <c r="CV44" s="643"/>
      <c r="CW44" s="643"/>
      <c r="CX44" s="643"/>
      <c r="CY44" s="644"/>
      <c r="CZ44" s="645">
        <v>15.7</v>
      </c>
      <c r="DA44" s="646"/>
      <c r="DB44" s="646"/>
      <c r="DC44" s="647"/>
      <c r="DD44" s="648">
        <v>522667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CD45" s="657"/>
      <c r="CE45" s="658"/>
      <c r="CF45" s="639" t="s">
        <v>357</v>
      </c>
      <c r="CG45" s="640"/>
      <c r="CH45" s="640"/>
      <c r="CI45" s="640"/>
      <c r="CJ45" s="640"/>
      <c r="CK45" s="640"/>
      <c r="CL45" s="640"/>
      <c r="CM45" s="640"/>
      <c r="CN45" s="640"/>
      <c r="CO45" s="640"/>
      <c r="CP45" s="640"/>
      <c r="CQ45" s="641"/>
      <c r="CR45" s="642">
        <v>4083795</v>
      </c>
      <c r="CS45" s="661"/>
      <c r="CT45" s="661"/>
      <c r="CU45" s="661"/>
      <c r="CV45" s="661"/>
      <c r="CW45" s="661"/>
      <c r="CX45" s="661"/>
      <c r="CY45" s="662"/>
      <c r="CZ45" s="645">
        <v>14.2</v>
      </c>
      <c r="DA45" s="663"/>
      <c r="DB45" s="663"/>
      <c r="DC45" s="664"/>
      <c r="DD45" s="648">
        <v>361461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7"/>
      <c r="CE46" s="658"/>
      <c r="CF46" s="639" t="s">
        <v>359</v>
      </c>
      <c r="CG46" s="640"/>
      <c r="CH46" s="640"/>
      <c r="CI46" s="640"/>
      <c r="CJ46" s="640"/>
      <c r="CK46" s="640"/>
      <c r="CL46" s="640"/>
      <c r="CM46" s="640"/>
      <c r="CN46" s="640"/>
      <c r="CO46" s="640"/>
      <c r="CP46" s="640"/>
      <c r="CQ46" s="641"/>
      <c r="CR46" s="642">
        <v>422526</v>
      </c>
      <c r="CS46" s="643"/>
      <c r="CT46" s="643"/>
      <c r="CU46" s="643"/>
      <c r="CV46" s="643"/>
      <c r="CW46" s="643"/>
      <c r="CX46" s="643"/>
      <c r="CY46" s="644"/>
      <c r="CZ46" s="645">
        <v>1.5</v>
      </c>
      <c r="DA46" s="646"/>
      <c r="DB46" s="646"/>
      <c r="DC46" s="647"/>
      <c r="DD46" s="648">
        <v>161206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7"/>
      <c r="CE47" s="658"/>
      <c r="CF47" s="639" t="s">
        <v>361</v>
      </c>
      <c r="CG47" s="640"/>
      <c r="CH47" s="640"/>
      <c r="CI47" s="640"/>
      <c r="CJ47" s="640"/>
      <c r="CK47" s="640"/>
      <c r="CL47" s="640"/>
      <c r="CM47" s="640"/>
      <c r="CN47" s="640"/>
      <c r="CO47" s="640"/>
      <c r="CP47" s="640"/>
      <c r="CQ47" s="641"/>
      <c r="CR47" s="642">
        <v>187887</v>
      </c>
      <c r="CS47" s="661"/>
      <c r="CT47" s="661"/>
      <c r="CU47" s="661"/>
      <c r="CV47" s="661"/>
      <c r="CW47" s="661"/>
      <c r="CX47" s="661"/>
      <c r="CY47" s="662"/>
      <c r="CZ47" s="645">
        <v>0.7</v>
      </c>
      <c r="DA47" s="663"/>
      <c r="DB47" s="663"/>
      <c r="DC47" s="664"/>
      <c r="DD47" s="648">
        <v>118611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39" t="s">
        <v>362</v>
      </c>
      <c r="CD48" s="659"/>
      <c r="CE48" s="660"/>
      <c r="CF48" s="639" t="s">
        <v>363</v>
      </c>
      <c r="CG48" s="640"/>
      <c r="CH48" s="640"/>
      <c r="CI48" s="640"/>
      <c r="CJ48" s="640"/>
      <c r="CK48" s="640"/>
      <c r="CL48" s="640"/>
      <c r="CM48" s="640"/>
      <c r="CN48" s="640"/>
      <c r="CO48" s="640"/>
      <c r="CP48" s="640"/>
      <c r="CQ48" s="641"/>
      <c r="CR48" s="642" t="s">
        <v>243</v>
      </c>
      <c r="CS48" s="643"/>
      <c r="CT48" s="643"/>
      <c r="CU48" s="643"/>
      <c r="CV48" s="643"/>
      <c r="CW48" s="643"/>
      <c r="CX48" s="643"/>
      <c r="CY48" s="644"/>
      <c r="CZ48" s="645" t="s">
        <v>243</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82:133" ht="11.25" customHeight="1" x14ac:dyDescent="0.15">
      <c r="CD49" s="623" t="s">
        <v>364</v>
      </c>
      <c r="CE49" s="624"/>
      <c r="CF49" s="624"/>
      <c r="CG49" s="624"/>
      <c r="CH49" s="624"/>
      <c r="CI49" s="624"/>
      <c r="CJ49" s="624"/>
      <c r="CK49" s="624"/>
      <c r="CL49" s="624"/>
      <c r="CM49" s="624"/>
      <c r="CN49" s="624"/>
      <c r="CO49" s="624"/>
      <c r="CP49" s="624"/>
      <c r="CQ49" s="625"/>
      <c r="CR49" s="626">
        <v>28741291</v>
      </c>
      <c r="CS49" s="627"/>
      <c r="CT49" s="627"/>
      <c r="CU49" s="627"/>
      <c r="CV49" s="627"/>
      <c r="CW49" s="627"/>
      <c r="CX49" s="627"/>
      <c r="CY49" s="628"/>
      <c r="CZ49" s="629">
        <v>100</v>
      </c>
      <c r="DA49" s="630"/>
      <c r="DB49" s="630"/>
      <c r="DC49" s="631"/>
      <c r="DD49" s="632">
        <v>17090085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QNbgT6nGRgYeNfm+OSCp2rzvYGhB78ZhbqeQd1Z4hQOYM1HJ4DZy1P4RZe3YuVJcT6d83+XLzELP0Is3PjcAg==" saltValue="iV5+vattTiRgeqzyBn0U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P8" sqref="AP8:AT8"/>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7" t="s">
        <v>366</v>
      </c>
      <c r="DK2" s="1168"/>
      <c r="DL2" s="1168"/>
      <c r="DM2" s="1168"/>
      <c r="DN2" s="1168"/>
      <c r="DO2" s="1169"/>
      <c r="DP2" s="248"/>
      <c r="DQ2" s="1167" t="s">
        <v>367</v>
      </c>
      <c r="DR2" s="1168"/>
      <c r="DS2" s="1168"/>
      <c r="DT2" s="1168"/>
      <c r="DU2" s="1168"/>
      <c r="DV2" s="1168"/>
      <c r="DW2" s="1168"/>
      <c r="DX2" s="1168"/>
      <c r="DY2" s="1168"/>
      <c r="DZ2" s="1169"/>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5"/>
      <c r="BA5" s="255"/>
      <c r="BB5" s="255"/>
      <c r="BC5" s="255"/>
      <c r="BD5" s="255"/>
      <c r="BE5" s="256"/>
      <c r="BF5" s="256"/>
      <c r="BG5" s="256"/>
      <c r="BH5" s="256"/>
      <c r="BI5" s="256"/>
      <c r="BJ5" s="256"/>
      <c r="BK5" s="256"/>
      <c r="BL5" s="256"/>
      <c r="BM5" s="256"/>
      <c r="BN5" s="256"/>
      <c r="BO5" s="256"/>
      <c r="BP5" s="256"/>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3"/>
    </row>
    <row r="6" spans="1:131" s="254"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1"/>
      <c r="BA6" s="251"/>
      <c r="BB6" s="251"/>
      <c r="BC6" s="251"/>
      <c r="BD6" s="251"/>
      <c r="BE6" s="252"/>
      <c r="BF6" s="252"/>
      <c r="BG6" s="252"/>
      <c r="BH6" s="252"/>
      <c r="BI6" s="252"/>
      <c r="BJ6" s="252"/>
      <c r="BK6" s="252"/>
      <c r="BL6" s="252"/>
      <c r="BM6" s="252"/>
      <c r="BN6" s="252"/>
      <c r="BO6" s="252"/>
      <c r="BP6" s="252"/>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3"/>
    </row>
    <row r="7" spans="1:131" s="254" customFormat="1" ht="26.25" customHeight="1" thickTop="1" x14ac:dyDescent="0.15">
      <c r="A7" s="257">
        <v>1</v>
      </c>
      <c r="B7" s="1107" t="s">
        <v>387</v>
      </c>
      <c r="C7" s="1108"/>
      <c r="D7" s="1108"/>
      <c r="E7" s="1108"/>
      <c r="F7" s="1108"/>
      <c r="G7" s="1108"/>
      <c r="H7" s="1108"/>
      <c r="I7" s="1108"/>
      <c r="J7" s="1108"/>
      <c r="K7" s="1108"/>
      <c r="L7" s="1108"/>
      <c r="M7" s="1108"/>
      <c r="N7" s="1108"/>
      <c r="O7" s="1108"/>
      <c r="P7" s="1109"/>
      <c r="Q7" s="1161">
        <v>30858</v>
      </c>
      <c r="R7" s="1162"/>
      <c r="S7" s="1162"/>
      <c r="T7" s="1162"/>
      <c r="U7" s="1162"/>
      <c r="V7" s="1162">
        <v>28832</v>
      </c>
      <c r="W7" s="1162"/>
      <c r="X7" s="1162"/>
      <c r="Y7" s="1162"/>
      <c r="Z7" s="1162"/>
      <c r="AA7" s="1162">
        <v>2026</v>
      </c>
      <c r="AB7" s="1162"/>
      <c r="AC7" s="1162"/>
      <c r="AD7" s="1162"/>
      <c r="AE7" s="1163"/>
      <c r="AF7" s="1164">
        <v>459</v>
      </c>
      <c r="AG7" s="1165"/>
      <c r="AH7" s="1165"/>
      <c r="AI7" s="1165"/>
      <c r="AJ7" s="1166"/>
      <c r="AK7" s="1148">
        <v>3983</v>
      </c>
      <c r="AL7" s="1149"/>
      <c r="AM7" s="1149"/>
      <c r="AN7" s="1149"/>
      <c r="AO7" s="1149"/>
      <c r="AP7" s="1149">
        <v>22675</v>
      </c>
      <c r="AQ7" s="1149"/>
      <c r="AR7" s="1149"/>
      <c r="AS7" s="1149"/>
      <c r="AT7" s="1149"/>
      <c r="AU7" s="1150"/>
      <c r="AV7" s="1150"/>
      <c r="AW7" s="1150"/>
      <c r="AX7" s="1150"/>
      <c r="AY7" s="1151"/>
      <c r="AZ7" s="251"/>
      <c r="BA7" s="251"/>
      <c r="BB7" s="251"/>
      <c r="BC7" s="251"/>
      <c r="BD7" s="251"/>
      <c r="BE7" s="252"/>
      <c r="BF7" s="252"/>
      <c r="BG7" s="252"/>
      <c r="BH7" s="252"/>
      <c r="BI7" s="252"/>
      <c r="BJ7" s="252"/>
      <c r="BK7" s="252"/>
      <c r="BL7" s="252"/>
      <c r="BM7" s="252"/>
      <c r="BN7" s="252"/>
      <c r="BO7" s="252"/>
      <c r="BP7" s="252"/>
      <c r="BQ7" s="258">
        <v>1</v>
      </c>
      <c r="BR7" s="259"/>
      <c r="BS7" s="1152" t="s">
        <v>589</v>
      </c>
      <c r="BT7" s="1153"/>
      <c r="BU7" s="1153"/>
      <c r="BV7" s="1153"/>
      <c r="BW7" s="1153"/>
      <c r="BX7" s="1153"/>
      <c r="BY7" s="1153"/>
      <c r="BZ7" s="1153"/>
      <c r="CA7" s="1153"/>
      <c r="CB7" s="1153"/>
      <c r="CC7" s="1153"/>
      <c r="CD7" s="1153"/>
      <c r="CE7" s="1153"/>
      <c r="CF7" s="1153"/>
      <c r="CG7" s="1154"/>
      <c r="CH7" s="1145" t="s">
        <v>593</v>
      </c>
      <c r="CI7" s="1146"/>
      <c r="CJ7" s="1146"/>
      <c r="CK7" s="1146"/>
      <c r="CL7" s="1147"/>
      <c r="CM7" s="1145">
        <v>20</v>
      </c>
      <c r="CN7" s="1146"/>
      <c r="CO7" s="1146"/>
      <c r="CP7" s="1146"/>
      <c r="CQ7" s="1147"/>
      <c r="CR7" s="1145">
        <v>10</v>
      </c>
      <c r="CS7" s="1146"/>
      <c r="CT7" s="1146"/>
      <c r="CU7" s="1146"/>
      <c r="CV7" s="1147"/>
      <c r="CW7" s="1145" t="s">
        <v>593</v>
      </c>
      <c r="CX7" s="1146"/>
      <c r="CY7" s="1146"/>
      <c r="CZ7" s="1146"/>
      <c r="DA7" s="1147"/>
      <c r="DB7" s="1145">
        <v>0</v>
      </c>
      <c r="DC7" s="1146"/>
      <c r="DD7" s="1146"/>
      <c r="DE7" s="1146"/>
      <c r="DF7" s="1147"/>
      <c r="DG7" s="1145" t="s">
        <v>598</v>
      </c>
      <c r="DH7" s="1146"/>
      <c r="DI7" s="1146"/>
      <c r="DJ7" s="1146"/>
      <c r="DK7" s="1147"/>
      <c r="DL7" s="1145" t="s">
        <v>598</v>
      </c>
      <c r="DM7" s="1146"/>
      <c r="DN7" s="1146"/>
      <c r="DO7" s="1146"/>
      <c r="DP7" s="1147"/>
      <c r="DQ7" s="1145" t="s">
        <v>598</v>
      </c>
      <c r="DR7" s="1146"/>
      <c r="DS7" s="1146"/>
      <c r="DT7" s="1146"/>
      <c r="DU7" s="1147"/>
      <c r="DV7" s="1172"/>
      <c r="DW7" s="1173"/>
      <c r="DX7" s="1173"/>
      <c r="DY7" s="1173"/>
      <c r="DZ7" s="1174"/>
      <c r="EA7" s="253"/>
    </row>
    <row r="8" spans="1:131" s="254" customFormat="1" ht="26.25" customHeight="1" x14ac:dyDescent="0.15">
      <c r="A8" s="260">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1"/>
      <c r="BA8" s="251"/>
      <c r="BB8" s="251"/>
      <c r="BC8" s="251"/>
      <c r="BD8" s="251"/>
      <c r="BE8" s="252"/>
      <c r="BF8" s="252"/>
      <c r="BG8" s="252"/>
      <c r="BH8" s="252"/>
      <c r="BI8" s="252"/>
      <c r="BJ8" s="252"/>
      <c r="BK8" s="252"/>
      <c r="BL8" s="252"/>
      <c r="BM8" s="252"/>
      <c r="BN8" s="252"/>
      <c r="BO8" s="252"/>
      <c r="BP8" s="252"/>
      <c r="BQ8" s="261">
        <v>2</v>
      </c>
      <c r="BR8" s="262"/>
      <c r="BS8" s="1071" t="s">
        <v>590</v>
      </c>
      <c r="BT8" s="1072"/>
      <c r="BU8" s="1072"/>
      <c r="BV8" s="1072"/>
      <c r="BW8" s="1072"/>
      <c r="BX8" s="1072"/>
      <c r="BY8" s="1072"/>
      <c r="BZ8" s="1072"/>
      <c r="CA8" s="1072"/>
      <c r="CB8" s="1072"/>
      <c r="CC8" s="1072"/>
      <c r="CD8" s="1072"/>
      <c r="CE8" s="1072"/>
      <c r="CF8" s="1072"/>
      <c r="CG8" s="1073"/>
      <c r="CH8" s="1046">
        <v>7</v>
      </c>
      <c r="CI8" s="1047"/>
      <c r="CJ8" s="1047"/>
      <c r="CK8" s="1047"/>
      <c r="CL8" s="1048"/>
      <c r="CM8" s="1046">
        <v>546</v>
      </c>
      <c r="CN8" s="1047"/>
      <c r="CO8" s="1047"/>
      <c r="CP8" s="1047"/>
      <c r="CQ8" s="1048"/>
      <c r="CR8" s="1046">
        <v>354</v>
      </c>
      <c r="CS8" s="1047"/>
      <c r="CT8" s="1047"/>
      <c r="CU8" s="1047"/>
      <c r="CV8" s="1048"/>
      <c r="CW8" s="1046" t="s">
        <v>597</v>
      </c>
      <c r="CX8" s="1047"/>
      <c r="CY8" s="1047"/>
      <c r="CZ8" s="1047"/>
      <c r="DA8" s="1048"/>
      <c r="DB8" s="1046">
        <v>257</v>
      </c>
      <c r="DC8" s="1047"/>
      <c r="DD8" s="1047"/>
      <c r="DE8" s="1047"/>
      <c r="DF8" s="1048"/>
      <c r="DG8" s="1046" t="s">
        <v>599</v>
      </c>
      <c r="DH8" s="1047"/>
      <c r="DI8" s="1047"/>
      <c r="DJ8" s="1047"/>
      <c r="DK8" s="1048"/>
      <c r="DL8" s="1046" t="s">
        <v>599</v>
      </c>
      <c r="DM8" s="1047"/>
      <c r="DN8" s="1047"/>
      <c r="DO8" s="1047"/>
      <c r="DP8" s="1048"/>
      <c r="DQ8" s="1046" t="s">
        <v>599</v>
      </c>
      <c r="DR8" s="1047"/>
      <c r="DS8" s="1047"/>
      <c r="DT8" s="1047"/>
      <c r="DU8" s="1048"/>
      <c r="DV8" s="1049"/>
      <c r="DW8" s="1050"/>
      <c r="DX8" s="1050"/>
      <c r="DY8" s="1050"/>
      <c r="DZ8" s="1051"/>
      <c r="EA8" s="253"/>
    </row>
    <row r="9" spans="1:131" s="254" customFormat="1" ht="26.25" customHeight="1" x14ac:dyDescent="0.15">
      <c r="A9" s="260">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1"/>
      <c r="BA9" s="251"/>
      <c r="BB9" s="251"/>
      <c r="BC9" s="251"/>
      <c r="BD9" s="251"/>
      <c r="BE9" s="252"/>
      <c r="BF9" s="252"/>
      <c r="BG9" s="252"/>
      <c r="BH9" s="252"/>
      <c r="BI9" s="252"/>
      <c r="BJ9" s="252"/>
      <c r="BK9" s="252"/>
      <c r="BL9" s="252"/>
      <c r="BM9" s="252"/>
      <c r="BN9" s="252"/>
      <c r="BO9" s="252"/>
      <c r="BP9" s="252"/>
      <c r="BQ9" s="261">
        <v>3</v>
      </c>
      <c r="BR9" s="262"/>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3"/>
    </row>
    <row r="10" spans="1:131" s="254" customFormat="1" ht="26.25" customHeight="1" x14ac:dyDescent="0.15">
      <c r="A10" s="260">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1"/>
      <c r="BA10" s="251"/>
      <c r="BB10" s="251"/>
      <c r="BC10" s="251"/>
      <c r="BD10" s="251"/>
      <c r="BE10" s="252"/>
      <c r="BF10" s="252"/>
      <c r="BG10" s="252"/>
      <c r="BH10" s="252"/>
      <c r="BI10" s="252"/>
      <c r="BJ10" s="252"/>
      <c r="BK10" s="252"/>
      <c r="BL10" s="252"/>
      <c r="BM10" s="252"/>
      <c r="BN10" s="252"/>
      <c r="BO10" s="252"/>
      <c r="BP10" s="252"/>
      <c r="BQ10" s="261">
        <v>4</v>
      </c>
      <c r="BR10" s="262"/>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3"/>
    </row>
    <row r="11" spans="1:131" s="254" customFormat="1" ht="26.25" customHeight="1" x14ac:dyDescent="0.15">
      <c r="A11" s="260">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1"/>
      <c r="BA11" s="251"/>
      <c r="BB11" s="251"/>
      <c r="BC11" s="251"/>
      <c r="BD11" s="251"/>
      <c r="BE11" s="252"/>
      <c r="BF11" s="252"/>
      <c r="BG11" s="252"/>
      <c r="BH11" s="252"/>
      <c r="BI11" s="252"/>
      <c r="BJ11" s="252"/>
      <c r="BK11" s="252"/>
      <c r="BL11" s="252"/>
      <c r="BM11" s="252"/>
      <c r="BN11" s="252"/>
      <c r="BO11" s="252"/>
      <c r="BP11" s="252"/>
      <c r="BQ11" s="261">
        <v>5</v>
      </c>
      <c r="BR11" s="262"/>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3"/>
    </row>
    <row r="12" spans="1:131" s="254" customFormat="1" ht="26.25" customHeight="1" x14ac:dyDescent="0.15">
      <c r="A12" s="260">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1"/>
      <c r="BA12" s="251"/>
      <c r="BB12" s="251"/>
      <c r="BC12" s="251"/>
      <c r="BD12" s="251"/>
      <c r="BE12" s="252"/>
      <c r="BF12" s="252"/>
      <c r="BG12" s="252"/>
      <c r="BH12" s="252"/>
      <c r="BI12" s="252"/>
      <c r="BJ12" s="252"/>
      <c r="BK12" s="252"/>
      <c r="BL12" s="252"/>
      <c r="BM12" s="252"/>
      <c r="BN12" s="252"/>
      <c r="BO12" s="252"/>
      <c r="BP12" s="252"/>
      <c r="BQ12" s="261">
        <v>6</v>
      </c>
      <c r="BR12" s="262"/>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3"/>
    </row>
    <row r="13" spans="1:131" s="254" customFormat="1" ht="26.25" customHeight="1" x14ac:dyDescent="0.15">
      <c r="A13" s="260">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1"/>
      <c r="BA13" s="251"/>
      <c r="BB13" s="251"/>
      <c r="BC13" s="251"/>
      <c r="BD13" s="251"/>
      <c r="BE13" s="252"/>
      <c r="BF13" s="252"/>
      <c r="BG13" s="252"/>
      <c r="BH13" s="252"/>
      <c r="BI13" s="252"/>
      <c r="BJ13" s="252"/>
      <c r="BK13" s="252"/>
      <c r="BL13" s="252"/>
      <c r="BM13" s="252"/>
      <c r="BN13" s="252"/>
      <c r="BO13" s="252"/>
      <c r="BP13" s="252"/>
      <c r="BQ13" s="261">
        <v>7</v>
      </c>
      <c r="BR13" s="262"/>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3"/>
    </row>
    <row r="14" spans="1:131" s="254" customFormat="1" ht="26.25" customHeight="1" x14ac:dyDescent="0.15">
      <c r="A14" s="260">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1"/>
      <c r="BA14" s="251"/>
      <c r="BB14" s="251"/>
      <c r="BC14" s="251"/>
      <c r="BD14" s="251"/>
      <c r="BE14" s="252"/>
      <c r="BF14" s="252"/>
      <c r="BG14" s="252"/>
      <c r="BH14" s="252"/>
      <c r="BI14" s="252"/>
      <c r="BJ14" s="252"/>
      <c r="BK14" s="252"/>
      <c r="BL14" s="252"/>
      <c r="BM14" s="252"/>
      <c r="BN14" s="252"/>
      <c r="BO14" s="252"/>
      <c r="BP14" s="252"/>
      <c r="BQ14" s="261">
        <v>8</v>
      </c>
      <c r="BR14" s="262"/>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3"/>
    </row>
    <row r="15" spans="1:131" s="254" customFormat="1" ht="26.25" customHeight="1" x14ac:dyDescent="0.15">
      <c r="A15" s="260">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1"/>
      <c r="BA15" s="251"/>
      <c r="BB15" s="251"/>
      <c r="BC15" s="251"/>
      <c r="BD15" s="251"/>
      <c r="BE15" s="252"/>
      <c r="BF15" s="252"/>
      <c r="BG15" s="252"/>
      <c r="BH15" s="252"/>
      <c r="BI15" s="252"/>
      <c r="BJ15" s="252"/>
      <c r="BK15" s="252"/>
      <c r="BL15" s="252"/>
      <c r="BM15" s="252"/>
      <c r="BN15" s="252"/>
      <c r="BO15" s="252"/>
      <c r="BP15" s="252"/>
      <c r="BQ15" s="261">
        <v>9</v>
      </c>
      <c r="BR15" s="262"/>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3"/>
    </row>
    <row r="16" spans="1:131" s="254" customFormat="1" ht="26.25" customHeight="1" x14ac:dyDescent="0.15">
      <c r="A16" s="260">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1"/>
      <c r="BA16" s="251"/>
      <c r="BB16" s="251"/>
      <c r="BC16" s="251"/>
      <c r="BD16" s="251"/>
      <c r="BE16" s="252"/>
      <c r="BF16" s="252"/>
      <c r="BG16" s="252"/>
      <c r="BH16" s="252"/>
      <c r="BI16" s="252"/>
      <c r="BJ16" s="252"/>
      <c r="BK16" s="252"/>
      <c r="BL16" s="252"/>
      <c r="BM16" s="252"/>
      <c r="BN16" s="252"/>
      <c r="BO16" s="252"/>
      <c r="BP16" s="252"/>
      <c r="BQ16" s="261">
        <v>10</v>
      </c>
      <c r="BR16" s="262"/>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3"/>
    </row>
    <row r="17" spans="1:131" s="254" customFormat="1" ht="26.25" customHeight="1" x14ac:dyDescent="0.15">
      <c r="A17" s="260">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1"/>
      <c r="BA17" s="251"/>
      <c r="BB17" s="251"/>
      <c r="BC17" s="251"/>
      <c r="BD17" s="251"/>
      <c r="BE17" s="252"/>
      <c r="BF17" s="252"/>
      <c r="BG17" s="252"/>
      <c r="BH17" s="252"/>
      <c r="BI17" s="252"/>
      <c r="BJ17" s="252"/>
      <c r="BK17" s="252"/>
      <c r="BL17" s="252"/>
      <c r="BM17" s="252"/>
      <c r="BN17" s="252"/>
      <c r="BO17" s="252"/>
      <c r="BP17" s="252"/>
      <c r="BQ17" s="261">
        <v>11</v>
      </c>
      <c r="BR17" s="262"/>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3"/>
    </row>
    <row r="18" spans="1:131" s="254" customFormat="1" ht="26.25" customHeight="1" x14ac:dyDescent="0.15">
      <c r="A18" s="260">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1"/>
      <c r="BA18" s="251"/>
      <c r="BB18" s="251"/>
      <c r="BC18" s="251"/>
      <c r="BD18" s="251"/>
      <c r="BE18" s="252"/>
      <c r="BF18" s="252"/>
      <c r="BG18" s="252"/>
      <c r="BH18" s="252"/>
      <c r="BI18" s="252"/>
      <c r="BJ18" s="252"/>
      <c r="BK18" s="252"/>
      <c r="BL18" s="252"/>
      <c r="BM18" s="252"/>
      <c r="BN18" s="252"/>
      <c r="BO18" s="252"/>
      <c r="BP18" s="252"/>
      <c r="BQ18" s="261">
        <v>12</v>
      </c>
      <c r="BR18" s="262"/>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3"/>
    </row>
    <row r="19" spans="1:131" s="254" customFormat="1" ht="26.25" customHeight="1" x14ac:dyDescent="0.15">
      <c r="A19" s="260">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1"/>
      <c r="BA19" s="251"/>
      <c r="BB19" s="251"/>
      <c r="BC19" s="251"/>
      <c r="BD19" s="251"/>
      <c r="BE19" s="252"/>
      <c r="BF19" s="252"/>
      <c r="BG19" s="252"/>
      <c r="BH19" s="252"/>
      <c r="BI19" s="252"/>
      <c r="BJ19" s="252"/>
      <c r="BK19" s="252"/>
      <c r="BL19" s="252"/>
      <c r="BM19" s="252"/>
      <c r="BN19" s="252"/>
      <c r="BO19" s="252"/>
      <c r="BP19" s="252"/>
      <c r="BQ19" s="261">
        <v>13</v>
      </c>
      <c r="BR19" s="262"/>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3"/>
    </row>
    <row r="20" spans="1:131" s="254" customFormat="1" ht="26.25" customHeight="1" x14ac:dyDescent="0.15">
      <c r="A20" s="260">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1"/>
      <c r="BA20" s="251"/>
      <c r="BB20" s="251"/>
      <c r="BC20" s="251"/>
      <c r="BD20" s="251"/>
      <c r="BE20" s="252"/>
      <c r="BF20" s="252"/>
      <c r="BG20" s="252"/>
      <c r="BH20" s="252"/>
      <c r="BI20" s="252"/>
      <c r="BJ20" s="252"/>
      <c r="BK20" s="252"/>
      <c r="BL20" s="252"/>
      <c r="BM20" s="252"/>
      <c r="BN20" s="252"/>
      <c r="BO20" s="252"/>
      <c r="BP20" s="252"/>
      <c r="BQ20" s="261">
        <v>14</v>
      </c>
      <c r="BR20" s="262"/>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3"/>
    </row>
    <row r="21" spans="1:131" s="254" customFormat="1" ht="26.25" customHeight="1" thickBot="1" x14ac:dyDescent="0.2">
      <c r="A21" s="260">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1"/>
      <c r="BA21" s="251"/>
      <c r="BB21" s="251"/>
      <c r="BC21" s="251"/>
      <c r="BD21" s="251"/>
      <c r="BE21" s="252"/>
      <c r="BF21" s="252"/>
      <c r="BG21" s="252"/>
      <c r="BH21" s="252"/>
      <c r="BI21" s="252"/>
      <c r="BJ21" s="252"/>
      <c r="BK21" s="252"/>
      <c r="BL21" s="252"/>
      <c r="BM21" s="252"/>
      <c r="BN21" s="252"/>
      <c r="BO21" s="252"/>
      <c r="BP21" s="252"/>
      <c r="BQ21" s="261">
        <v>15</v>
      </c>
      <c r="BR21" s="262"/>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3"/>
    </row>
    <row r="22" spans="1:131" s="254" customFormat="1" ht="26.25" customHeight="1" x14ac:dyDescent="0.15">
      <c r="A22" s="260">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2"/>
      <c r="BF22" s="252"/>
      <c r="BG22" s="252"/>
      <c r="BH22" s="252"/>
      <c r="BI22" s="252"/>
      <c r="BJ22" s="252"/>
      <c r="BK22" s="252"/>
      <c r="BL22" s="252"/>
      <c r="BM22" s="252"/>
      <c r="BN22" s="252"/>
      <c r="BO22" s="252"/>
      <c r="BP22" s="252"/>
      <c r="BQ22" s="261">
        <v>16</v>
      </c>
      <c r="BR22" s="262"/>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3"/>
    </row>
    <row r="23" spans="1:131" s="254" customFormat="1" ht="26.25" customHeight="1" thickBot="1" x14ac:dyDescent="0.2">
      <c r="A23" s="263" t="s">
        <v>389</v>
      </c>
      <c r="B23" s="1001" t="s">
        <v>390</v>
      </c>
      <c r="C23" s="1002"/>
      <c r="D23" s="1002"/>
      <c r="E23" s="1002"/>
      <c r="F23" s="1002"/>
      <c r="G23" s="1002"/>
      <c r="H23" s="1002"/>
      <c r="I23" s="1002"/>
      <c r="J23" s="1002"/>
      <c r="K23" s="1002"/>
      <c r="L23" s="1002"/>
      <c r="M23" s="1002"/>
      <c r="N23" s="1002"/>
      <c r="O23" s="1002"/>
      <c r="P23" s="1003"/>
      <c r="Q23" s="1125">
        <v>30767</v>
      </c>
      <c r="R23" s="1126"/>
      <c r="S23" s="1126"/>
      <c r="T23" s="1126"/>
      <c r="U23" s="1126"/>
      <c r="V23" s="1126">
        <v>28741</v>
      </c>
      <c r="W23" s="1126"/>
      <c r="X23" s="1126"/>
      <c r="Y23" s="1126"/>
      <c r="Z23" s="1126"/>
      <c r="AA23" s="1126">
        <v>2026</v>
      </c>
      <c r="AB23" s="1126"/>
      <c r="AC23" s="1126"/>
      <c r="AD23" s="1126"/>
      <c r="AE23" s="1127"/>
      <c r="AF23" s="1128">
        <v>459</v>
      </c>
      <c r="AG23" s="1126"/>
      <c r="AH23" s="1126"/>
      <c r="AI23" s="1126"/>
      <c r="AJ23" s="1129"/>
      <c r="AK23" s="1130"/>
      <c r="AL23" s="1131"/>
      <c r="AM23" s="1131"/>
      <c r="AN23" s="1131"/>
      <c r="AO23" s="1131"/>
      <c r="AP23" s="1126">
        <v>22675</v>
      </c>
      <c r="AQ23" s="1126"/>
      <c r="AR23" s="1126"/>
      <c r="AS23" s="1126"/>
      <c r="AT23" s="1126"/>
      <c r="AU23" s="1132"/>
      <c r="AV23" s="1132"/>
      <c r="AW23" s="1132"/>
      <c r="AX23" s="1132"/>
      <c r="AY23" s="1133"/>
      <c r="AZ23" s="1122" t="s">
        <v>127</v>
      </c>
      <c r="BA23" s="1123"/>
      <c r="BB23" s="1123"/>
      <c r="BC23" s="1123"/>
      <c r="BD23" s="1124"/>
      <c r="BE23" s="252"/>
      <c r="BF23" s="252"/>
      <c r="BG23" s="252"/>
      <c r="BH23" s="252"/>
      <c r="BI23" s="252"/>
      <c r="BJ23" s="252"/>
      <c r="BK23" s="252"/>
      <c r="BL23" s="252"/>
      <c r="BM23" s="252"/>
      <c r="BN23" s="252"/>
      <c r="BO23" s="252"/>
      <c r="BP23" s="252"/>
      <c r="BQ23" s="261">
        <v>17</v>
      </c>
      <c r="BR23" s="262"/>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3"/>
    </row>
    <row r="24" spans="1:131" s="254"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1"/>
      <c r="BA24" s="251"/>
      <c r="BB24" s="251"/>
      <c r="BC24" s="251"/>
      <c r="BD24" s="251"/>
      <c r="BE24" s="252"/>
      <c r="BF24" s="252"/>
      <c r="BG24" s="252"/>
      <c r="BH24" s="252"/>
      <c r="BI24" s="252"/>
      <c r="BJ24" s="252"/>
      <c r="BK24" s="252"/>
      <c r="BL24" s="252"/>
      <c r="BM24" s="252"/>
      <c r="BN24" s="252"/>
      <c r="BO24" s="252"/>
      <c r="BP24" s="252"/>
      <c r="BQ24" s="261">
        <v>18</v>
      </c>
      <c r="BR24" s="262"/>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3"/>
    </row>
    <row r="25" spans="1:131" s="246"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1"/>
      <c r="BK25" s="251"/>
      <c r="BL25" s="251"/>
      <c r="BM25" s="251"/>
      <c r="BN25" s="251"/>
      <c r="BO25" s="264"/>
      <c r="BP25" s="264"/>
      <c r="BQ25" s="261">
        <v>19</v>
      </c>
      <c r="BR25" s="262"/>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5"/>
    </row>
    <row r="26" spans="1:131" s="246"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377</v>
      </c>
      <c r="BF26" s="1059"/>
      <c r="BG26" s="1059"/>
      <c r="BH26" s="1059"/>
      <c r="BI26" s="1074"/>
      <c r="BJ26" s="251"/>
      <c r="BK26" s="251"/>
      <c r="BL26" s="251"/>
      <c r="BM26" s="251"/>
      <c r="BN26" s="251"/>
      <c r="BO26" s="264"/>
      <c r="BP26" s="264"/>
      <c r="BQ26" s="261">
        <v>20</v>
      </c>
      <c r="BR26" s="262"/>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5"/>
    </row>
    <row r="27" spans="1:131" s="246"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1"/>
      <c r="BK27" s="251"/>
      <c r="BL27" s="251"/>
      <c r="BM27" s="251"/>
      <c r="BN27" s="251"/>
      <c r="BO27" s="264"/>
      <c r="BP27" s="264"/>
      <c r="BQ27" s="261">
        <v>21</v>
      </c>
      <c r="BR27" s="262"/>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5"/>
    </row>
    <row r="28" spans="1:131" s="246" customFormat="1" ht="26.25" customHeight="1" thickTop="1" x14ac:dyDescent="0.15">
      <c r="A28" s="265">
        <v>1</v>
      </c>
      <c r="B28" s="1107" t="s">
        <v>401</v>
      </c>
      <c r="C28" s="1108"/>
      <c r="D28" s="1108"/>
      <c r="E28" s="1108"/>
      <c r="F28" s="1108"/>
      <c r="G28" s="1108"/>
      <c r="H28" s="1108"/>
      <c r="I28" s="1108"/>
      <c r="J28" s="1108"/>
      <c r="K28" s="1108"/>
      <c r="L28" s="1108"/>
      <c r="M28" s="1108"/>
      <c r="N28" s="1108"/>
      <c r="O28" s="1108"/>
      <c r="P28" s="1109"/>
      <c r="Q28" s="1110">
        <v>5342</v>
      </c>
      <c r="R28" s="1111"/>
      <c r="S28" s="1111"/>
      <c r="T28" s="1111"/>
      <c r="U28" s="1111"/>
      <c r="V28" s="1111">
        <v>5338</v>
      </c>
      <c r="W28" s="1111"/>
      <c r="X28" s="1111"/>
      <c r="Y28" s="1111"/>
      <c r="Z28" s="1111"/>
      <c r="AA28" s="1111">
        <v>4</v>
      </c>
      <c r="AB28" s="1111"/>
      <c r="AC28" s="1111"/>
      <c r="AD28" s="1111"/>
      <c r="AE28" s="1112"/>
      <c r="AF28" s="1113">
        <v>4</v>
      </c>
      <c r="AG28" s="1111"/>
      <c r="AH28" s="1111"/>
      <c r="AI28" s="1111"/>
      <c r="AJ28" s="1114"/>
      <c r="AK28" s="1115">
        <v>616</v>
      </c>
      <c r="AL28" s="1103"/>
      <c r="AM28" s="1103"/>
      <c r="AN28" s="1103"/>
      <c r="AO28" s="1103"/>
      <c r="AP28" s="1103" t="s">
        <v>592</v>
      </c>
      <c r="AQ28" s="1103"/>
      <c r="AR28" s="1103"/>
      <c r="AS28" s="1103"/>
      <c r="AT28" s="1103"/>
      <c r="AU28" s="1103" t="s">
        <v>594</v>
      </c>
      <c r="AV28" s="1103"/>
      <c r="AW28" s="1103"/>
      <c r="AX28" s="1103"/>
      <c r="AY28" s="1103"/>
      <c r="AZ28" s="1104" t="s">
        <v>593</v>
      </c>
      <c r="BA28" s="1104"/>
      <c r="BB28" s="1104"/>
      <c r="BC28" s="1104"/>
      <c r="BD28" s="1104"/>
      <c r="BE28" s="1105"/>
      <c r="BF28" s="1105"/>
      <c r="BG28" s="1105"/>
      <c r="BH28" s="1105"/>
      <c r="BI28" s="1106"/>
      <c r="BJ28" s="251"/>
      <c r="BK28" s="251"/>
      <c r="BL28" s="251"/>
      <c r="BM28" s="251"/>
      <c r="BN28" s="251"/>
      <c r="BO28" s="264"/>
      <c r="BP28" s="264"/>
      <c r="BQ28" s="261">
        <v>22</v>
      </c>
      <c r="BR28" s="262"/>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5"/>
    </row>
    <row r="29" spans="1:131" s="246" customFormat="1" ht="26.25" customHeight="1" x14ac:dyDescent="0.15">
      <c r="A29" s="265">
        <v>2</v>
      </c>
      <c r="B29" s="1094" t="s">
        <v>402</v>
      </c>
      <c r="C29" s="1095"/>
      <c r="D29" s="1095"/>
      <c r="E29" s="1095"/>
      <c r="F29" s="1095"/>
      <c r="G29" s="1095"/>
      <c r="H29" s="1095"/>
      <c r="I29" s="1095"/>
      <c r="J29" s="1095"/>
      <c r="K29" s="1095"/>
      <c r="L29" s="1095"/>
      <c r="M29" s="1095"/>
      <c r="N29" s="1095"/>
      <c r="O29" s="1095"/>
      <c r="P29" s="1096"/>
      <c r="Q29" s="1100">
        <v>4031</v>
      </c>
      <c r="R29" s="1101"/>
      <c r="S29" s="1101"/>
      <c r="T29" s="1101"/>
      <c r="U29" s="1101"/>
      <c r="V29" s="1101">
        <v>3941</v>
      </c>
      <c r="W29" s="1101"/>
      <c r="X29" s="1101"/>
      <c r="Y29" s="1101"/>
      <c r="Z29" s="1101"/>
      <c r="AA29" s="1101">
        <v>89</v>
      </c>
      <c r="AB29" s="1101"/>
      <c r="AC29" s="1101"/>
      <c r="AD29" s="1101"/>
      <c r="AE29" s="1102"/>
      <c r="AF29" s="1076">
        <v>89</v>
      </c>
      <c r="AG29" s="1077"/>
      <c r="AH29" s="1077"/>
      <c r="AI29" s="1077"/>
      <c r="AJ29" s="1078"/>
      <c r="AK29" s="1037">
        <v>689</v>
      </c>
      <c r="AL29" s="1028"/>
      <c r="AM29" s="1028"/>
      <c r="AN29" s="1028"/>
      <c r="AO29" s="1028"/>
      <c r="AP29" s="1028" t="s">
        <v>593</v>
      </c>
      <c r="AQ29" s="1028"/>
      <c r="AR29" s="1028"/>
      <c r="AS29" s="1028"/>
      <c r="AT29" s="1028"/>
      <c r="AU29" s="1028" t="s">
        <v>593</v>
      </c>
      <c r="AV29" s="1028"/>
      <c r="AW29" s="1028"/>
      <c r="AX29" s="1028"/>
      <c r="AY29" s="1028"/>
      <c r="AZ29" s="1099" t="s">
        <v>594</v>
      </c>
      <c r="BA29" s="1099"/>
      <c r="BB29" s="1099"/>
      <c r="BC29" s="1099"/>
      <c r="BD29" s="1099"/>
      <c r="BE29" s="1089"/>
      <c r="BF29" s="1089"/>
      <c r="BG29" s="1089"/>
      <c r="BH29" s="1089"/>
      <c r="BI29" s="1090"/>
      <c r="BJ29" s="251"/>
      <c r="BK29" s="251"/>
      <c r="BL29" s="251"/>
      <c r="BM29" s="251"/>
      <c r="BN29" s="251"/>
      <c r="BO29" s="264"/>
      <c r="BP29" s="264"/>
      <c r="BQ29" s="261">
        <v>23</v>
      </c>
      <c r="BR29" s="262"/>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5"/>
    </row>
    <row r="30" spans="1:131" s="246" customFormat="1" ht="26.25" customHeight="1" x14ac:dyDescent="0.15">
      <c r="A30" s="265">
        <v>3</v>
      </c>
      <c r="B30" s="1094" t="s">
        <v>403</v>
      </c>
      <c r="C30" s="1095"/>
      <c r="D30" s="1095"/>
      <c r="E30" s="1095"/>
      <c r="F30" s="1095"/>
      <c r="G30" s="1095"/>
      <c r="H30" s="1095"/>
      <c r="I30" s="1095"/>
      <c r="J30" s="1095"/>
      <c r="K30" s="1095"/>
      <c r="L30" s="1095"/>
      <c r="M30" s="1095"/>
      <c r="N30" s="1095"/>
      <c r="O30" s="1095"/>
      <c r="P30" s="1096"/>
      <c r="Q30" s="1100">
        <v>610</v>
      </c>
      <c r="R30" s="1101"/>
      <c r="S30" s="1101"/>
      <c r="T30" s="1101"/>
      <c r="U30" s="1101"/>
      <c r="V30" s="1101">
        <v>607</v>
      </c>
      <c r="W30" s="1101"/>
      <c r="X30" s="1101"/>
      <c r="Y30" s="1101"/>
      <c r="Z30" s="1101"/>
      <c r="AA30" s="1101">
        <v>4</v>
      </c>
      <c r="AB30" s="1101"/>
      <c r="AC30" s="1101"/>
      <c r="AD30" s="1101"/>
      <c r="AE30" s="1102"/>
      <c r="AF30" s="1076">
        <v>4</v>
      </c>
      <c r="AG30" s="1077"/>
      <c r="AH30" s="1077"/>
      <c r="AI30" s="1077"/>
      <c r="AJ30" s="1078"/>
      <c r="AK30" s="1037">
        <v>107</v>
      </c>
      <c r="AL30" s="1028"/>
      <c r="AM30" s="1028"/>
      <c r="AN30" s="1028"/>
      <c r="AO30" s="1028"/>
      <c r="AP30" s="1028" t="s">
        <v>593</v>
      </c>
      <c r="AQ30" s="1028"/>
      <c r="AR30" s="1028"/>
      <c r="AS30" s="1028"/>
      <c r="AT30" s="1028"/>
      <c r="AU30" s="1028" t="s">
        <v>593</v>
      </c>
      <c r="AV30" s="1028"/>
      <c r="AW30" s="1028"/>
      <c r="AX30" s="1028"/>
      <c r="AY30" s="1028"/>
      <c r="AZ30" s="1099" t="s">
        <v>595</v>
      </c>
      <c r="BA30" s="1099"/>
      <c r="BB30" s="1099"/>
      <c r="BC30" s="1099"/>
      <c r="BD30" s="1099"/>
      <c r="BE30" s="1089"/>
      <c r="BF30" s="1089"/>
      <c r="BG30" s="1089"/>
      <c r="BH30" s="1089"/>
      <c r="BI30" s="1090"/>
      <c r="BJ30" s="251"/>
      <c r="BK30" s="251"/>
      <c r="BL30" s="251"/>
      <c r="BM30" s="251"/>
      <c r="BN30" s="251"/>
      <c r="BO30" s="264"/>
      <c r="BP30" s="264"/>
      <c r="BQ30" s="261">
        <v>24</v>
      </c>
      <c r="BR30" s="262"/>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5"/>
    </row>
    <row r="31" spans="1:131" s="246" customFormat="1" ht="26.25" customHeight="1" x14ac:dyDescent="0.15">
      <c r="A31" s="265">
        <v>4</v>
      </c>
      <c r="B31" s="1094" t="s">
        <v>404</v>
      </c>
      <c r="C31" s="1095"/>
      <c r="D31" s="1095"/>
      <c r="E31" s="1095"/>
      <c r="F31" s="1095"/>
      <c r="G31" s="1095"/>
      <c r="H31" s="1095"/>
      <c r="I31" s="1095"/>
      <c r="J31" s="1095"/>
      <c r="K31" s="1095"/>
      <c r="L31" s="1095"/>
      <c r="M31" s="1095"/>
      <c r="N31" s="1095"/>
      <c r="O31" s="1095"/>
      <c r="P31" s="1096"/>
      <c r="Q31" s="1100">
        <v>1753</v>
      </c>
      <c r="R31" s="1101"/>
      <c r="S31" s="1101"/>
      <c r="T31" s="1101"/>
      <c r="U31" s="1101"/>
      <c r="V31" s="1101">
        <v>1634</v>
      </c>
      <c r="W31" s="1101"/>
      <c r="X31" s="1101"/>
      <c r="Y31" s="1101"/>
      <c r="Z31" s="1101"/>
      <c r="AA31" s="1101">
        <v>119</v>
      </c>
      <c r="AB31" s="1101"/>
      <c r="AC31" s="1101"/>
      <c r="AD31" s="1101"/>
      <c r="AE31" s="1102"/>
      <c r="AF31" s="1076">
        <v>756</v>
      </c>
      <c r="AG31" s="1077"/>
      <c r="AH31" s="1077"/>
      <c r="AI31" s="1077"/>
      <c r="AJ31" s="1078"/>
      <c r="AK31" s="1037">
        <v>9</v>
      </c>
      <c r="AL31" s="1028"/>
      <c r="AM31" s="1028"/>
      <c r="AN31" s="1028"/>
      <c r="AO31" s="1028"/>
      <c r="AP31" s="1028">
        <v>2784</v>
      </c>
      <c r="AQ31" s="1028"/>
      <c r="AR31" s="1028"/>
      <c r="AS31" s="1028"/>
      <c r="AT31" s="1028"/>
      <c r="AU31" s="1028" t="s">
        <v>593</v>
      </c>
      <c r="AV31" s="1028"/>
      <c r="AW31" s="1028"/>
      <c r="AX31" s="1028"/>
      <c r="AY31" s="1028"/>
      <c r="AZ31" s="1099" t="s">
        <v>594</v>
      </c>
      <c r="BA31" s="1099"/>
      <c r="BB31" s="1099"/>
      <c r="BC31" s="1099"/>
      <c r="BD31" s="1099"/>
      <c r="BE31" s="1089" t="s">
        <v>405</v>
      </c>
      <c r="BF31" s="1089"/>
      <c r="BG31" s="1089"/>
      <c r="BH31" s="1089"/>
      <c r="BI31" s="1090"/>
      <c r="BJ31" s="251"/>
      <c r="BK31" s="251"/>
      <c r="BL31" s="251"/>
      <c r="BM31" s="251"/>
      <c r="BN31" s="251"/>
      <c r="BO31" s="264"/>
      <c r="BP31" s="264"/>
      <c r="BQ31" s="261">
        <v>25</v>
      </c>
      <c r="BR31" s="262"/>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5"/>
    </row>
    <row r="32" spans="1:131" s="246" customFormat="1" ht="26.25" customHeight="1" x14ac:dyDescent="0.15">
      <c r="A32" s="265">
        <v>5</v>
      </c>
      <c r="B32" s="1094" t="s">
        <v>406</v>
      </c>
      <c r="C32" s="1095"/>
      <c r="D32" s="1095"/>
      <c r="E32" s="1095"/>
      <c r="F32" s="1095"/>
      <c r="G32" s="1095"/>
      <c r="H32" s="1095"/>
      <c r="I32" s="1095"/>
      <c r="J32" s="1095"/>
      <c r="K32" s="1095"/>
      <c r="L32" s="1095"/>
      <c r="M32" s="1095"/>
      <c r="N32" s="1095"/>
      <c r="O32" s="1095"/>
      <c r="P32" s="1096"/>
      <c r="Q32" s="1100">
        <v>6117</v>
      </c>
      <c r="R32" s="1101"/>
      <c r="S32" s="1101"/>
      <c r="T32" s="1101"/>
      <c r="U32" s="1101"/>
      <c r="V32" s="1101">
        <v>5703</v>
      </c>
      <c r="W32" s="1101"/>
      <c r="X32" s="1101"/>
      <c r="Y32" s="1101"/>
      <c r="Z32" s="1101"/>
      <c r="AA32" s="1101">
        <v>413</v>
      </c>
      <c r="AB32" s="1101"/>
      <c r="AC32" s="1101"/>
      <c r="AD32" s="1101"/>
      <c r="AE32" s="1102"/>
      <c r="AF32" s="1076">
        <v>75</v>
      </c>
      <c r="AG32" s="1077"/>
      <c r="AH32" s="1077"/>
      <c r="AI32" s="1077"/>
      <c r="AJ32" s="1078"/>
      <c r="AK32" s="1037">
        <v>1605</v>
      </c>
      <c r="AL32" s="1028"/>
      <c r="AM32" s="1028"/>
      <c r="AN32" s="1028"/>
      <c r="AO32" s="1028"/>
      <c r="AP32" s="1028">
        <v>16915</v>
      </c>
      <c r="AQ32" s="1028"/>
      <c r="AR32" s="1028"/>
      <c r="AS32" s="1028"/>
      <c r="AT32" s="1028"/>
      <c r="AU32" s="1028">
        <v>11496</v>
      </c>
      <c r="AV32" s="1028"/>
      <c r="AW32" s="1028"/>
      <c r="AX32" s="1028"/>
      <c r="AY32" s="1028"/>
      <c r="AZ32" s="1099" t="s">
        <v>596</v>
      </c>
      <c r="BA32" s="1099"/>
      <c r="BB32" s="1099"/>
      <c r="BC32" s="1099"/>
      <c r="BD32" s="1099"/>
      <c r="BE32" s="1089" t="s">
        <v>407</v>
      </c>
      <c r="BF32" s="1089"/>
      <c r="BG32" s="1089"/>
      <c r="BH32" s="1089"/>
      <c r="BI32" s="1090"/>
      <c r="BJ32" s="251"/>
      <c r="BK32" s="251"/>
      <c r="BL32" s="251"/>
      <c r="BM32" s="251"/>
      <c r="BN32" s="251"/>
      <c r="BO32" s="264"/>
      <c r="BP32" s="264"/>
      <c r="BQ32" s="261">
        <v>26</v>
      </c>
      <c r="BR32" s="262"/>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5"/>
    </row>
    <row r="33" spans="1:131" s="246" customFormat="1" ht="26.25" customHeight="1" x14ac:dyDescent="0.15">
      <c r="A33" s="265">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1"/>
      <c r="BK33" s="251"/>
      <c r="BL33" s="251"/>
      <c r="BM33" s="251"/>
      <c r="BN33" s="251"/>
      <c r="BO33" s="264"/>
      <c r="BP33" s="264"/>
      <c r="BQ33" s="261">
        <v>27</v>
      </c>
      <c r="BR33" s="262"/>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5"/>
    </row>
    <row r="34" spans="1:131" s="246" customFormat="1" ht="26.25" customHeight="1" x14ac:dyDescent="0.15">
      <c r="A34" s="265">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1"/>
      <c r="BK34" s="251"/>
      <c r="BL34" s="251"/>
      <c r="BM34" s="251"/>
      <c r="BN34" s="251"/>
      <c r="BO34" s="264"/>
      <c r="BP34" s="264"/>
      <c r="BQ34" s="261">
        <v>28</v>
      </c>
      <c r="BR34" s="262"/>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5"/>
    </row>
    <row r="35" spans="1:131" s="246" customFormat="1" ht="26.25" customHeight="1" x14ac:dyDescent="0.15">
      <c r="A35" s="265">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1"/>
      <c r="BK35" s="251"/>
      <c r="BL35" s="251"/>
      <c r="BM35" s="251"/>
      <c r="BN35" s="251"/>
      <c r="BO35" s="264"/>
      <c r="BP35" s="264"/>
      <c r="BQ35" s="261">
        <v>29</v>
      </c>
      <c r="BR35" s="262"/>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5"/>
    </row>
    <row r="36" spans="1:131" s="246" customFormat="1" ht="26.25" customHeight="1" x14ac:dyDescent="0.15">
      <c r="A36" s="265">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1"/>
      <c r="BK36" s="251"/>
      <c r="BL36" s="251"/>
      <c r="BM36" s="251"/>
      <c r="BN36" s="251"/>
      <c r="BO36" s="264"/>
      <c r="BP36" s="264"/>
      <c r="BQ36" s="261">
        <v>30</v>
      </c>
      <c r="BR36" s="262"/>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5"/>
    </row>
    <row r="37" spans="1:131" s="246" customFormat="1" ht="26.25" customHeight="1" x14ac:dyDescent="0.15">
      <c r="A37" s="265">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1"/>
      <c r="BK37" s="251"/>
      <c r="BL37" s="251"/>
      <c r="BM37" s="251"/>
      <c r="BN37" s="251"/>
      <c r="BO37" s="264"/>
      <c r="BP37" s="264"/>
      <c r="BQ37" s="261">
        <v>31</v>
      </c>
      <c r="BR37" s="262"/>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5"/>
    </row>
    <row r="38" spans="1:131" s="246" customFormat="1" ht="26.25" customHeight="1" x14ac:dyDescent="0.15">
      <c r="A38" s="265">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1"/>
      <c r="BK38" s="251"/>
      <c r="BL38" s="251"/>
      <c r="BM38" s="251"/>
      <c r="BN38" s="251"/>
      <c r="BO38" s="264"/>
      <c r="BP38" s="264"/>
      <c r="BQ38" s="261">
        <v>32</v>
      </c>
      <c r="BR38" s="262"/>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5"/>
    </row>
    <row r="39" spans="1:131" s="246" customFormat="1" ht="26.25" customHeight="1" x14ac:dyDescent="0.15">
      <c r="A39" s="265">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1"/>
      <c r="BK39" s="251"/>
      <c r="BL39" s="251"/>
      <c r="BM39" s="251"/>
      <c r="BN39" s="251"/>
      <c r="BO39" s="264"/>
      <c r="BP39" s="264"/>
      <c r="BQ39" s="261">
        <v>33</v>
      </c>
      <c r="BR39" s="262"/>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5"/>
    </row>
    <row r="40" spans="1:131" s="246" customFormat="1" ht="26.25" customHeight="1" x14ac:dyDescent="0.15">
      <c r="A40" s="260">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1"/>
      <c r="BK40" s="251"/>
      <c r="BL40" s="251"/>
      <c r="BM40" s="251"/>
      <c r="BN40" s="251"/>
      <c r="BO40" s="264"/>
      <c r="BP40" s="264"/>
      <c r="BQ40" s="261">
        <v>34</v>
      </c>
      <c r="BR40" s="262"/>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5"/>
    </row>
    <row r="41" spans="1:131" s="246" customFormat="1" ht="26.25" customHeight="1" x14ac:dyDescent="0.15">
      <c r="A41" s="260">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1"/>
      <c r="BK41" s="251"/>
      <c r="BL41" s="251"/>
      <c r="BM41" s="251"/>
      <c r="BN41" s="251"/>
      <c r="BO41" s="264"/>
      <c r="BP41" s="264"/>
      <c r="BQ41" s="261">
        <v>35</v>
      </c>
      <c r="BR41" s="262"/>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5"/>
    </row>
    <row r="42" spans="1:131" s="246" customFormat="1" ht="26.25" customHeight="1" x14ac:dyDescent="0.15">
      <c r="A42" s="260">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1"/>
      <c r="BK42" s="251"/>
      <c r="BL42" s="251"/>
      <c r="BM42" s="251"/>
      <c r="BN42" s="251"/>
      <c r="BO42" s="264"/>
      <c r="BP42" s="264"/>
      <c r="BQ42" s="261">
        <v>36</v>
      </c>
      <c r="BR42" s="262"/>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5"/>
    </row>
    <row r="43" spans="1:131" s="246" customFormat="1" ht="26.25" customHeight="1" x14ac:dyDescent="0.15">
      <c r="A43" s="260">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1"/>
      <c r="BK43" s="251"/>
      <c r="BL43" s="251"/>
      <c r="BM43" s="251"/>
      <c r="BN43" s="251"/>
      <c r="BO43" s="264"/>
      <c r="BP43" s="264"/>
      <c r="BQ43" s="261">
        <v>37</v>
      </c>
      <c r="BR43" s="262"/>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5"/>
    </row>
    <row r="44" spans="1:131" s="246" customFormat="1" ht="26.25" customHeight="1" x14ac:dyDescent="0.15">
      <c r="A44" s="260">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1"/>
      <c r="BK44" s="251"/>
      <c r="BL44" s="251"/>
      <c r="BM44" s="251"/>
      <c r="BN44" s="251"/>
      <c r="BO44" s="264"/>
      <c r="BP44" s="264"/>
      <c r="BQ44" s="261">
        <v>38</v>
      </c>
      <c r="BR44" s="262"/>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5"/>
    </row>
    <row r="45" spans="1:131" s="246" customFormat="1" ht="26.25" customHeight="1" x14ac:dyDescent="0.15">
      <c r="A45" s="260">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1"/>
      <c r="BK45" s="251"/>
      <c r="BL45" s="251"/>
      <c r="BM45" s="251"/>
      <c r="BN45" s="251"/>
      <c r="BO45" s="264"/>
      <c r="BP45" s="264"/>
      <c r="BQ45" s="261">
        <v>39</v>
      </c>
      <c r="BR45" s="262"/>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5"/>
    </row>
    <row r="46" spans="1:131" s="246" customFormat="1" ht="26.25" customHeight="1" x14ac:dyDescent="0.15">
      <c r="A46" s="260">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1"/>
      <c r="BK46" s="251"/>
      <c r="BL46" s="251"/>
      <c r="BM46" s="251"/>
      <c r="BN46" s="251"/>
      <c r="BO46" s="264"/>
      <c r="BP46" s="264"/>
      <c r="BQ46" s="261">
        <v>40</v>
      </c>
      <c r="BR46" s="262"/>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5"/>
    </row>
    <row r="47" spans="1:131" s="246" customFormat="1" ht="26.25" customHeight="1" x14ac:dyDescent="0.15">
      <c r="A47" s="260">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1"/>
      <c r="BK47" s="251"/>
      <c r="BL47" s="251"/>
      <c r="BM47" s="251"/>
      <c r="BN47" s="251"/>
      <c r="BO47" s="264"/>
      <c r="BP47" s="264"/>
      <c r="BQ47" s="261">
        <v>41</v>
      </c>
      <c r="BR47" s="262"/>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5"/>
    </row>
    <row r="48" spans="1:131" s="246" customFormat="1" ht="26.25" customHeight="1" x14ac:dyDescent="0.15">
      <c r="A48" s="260">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1"/>
      <c r="BK48" s="251"/>
      <c r="BL48" s="251"/>
      <c r="BM48" s="251"/>
      <c r="BN48" s="251"/>
      <c r="BO48" s="264"/>
      <c r="BP48" s="264"/>
      <c r="BQ48" s="261">
        <v>42</v>
      </c>
      <c r="BR48" s="262"/>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5"/>
    </row>
    <row r="49" spans="1:131" s="246" customFormat="1" ht="26.25" customHeight="1" x14ac:dyDescent="0.15">
      <c r="A49" s="260">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1"/>
      <c r="BK49" s="251"/>
      <c r="BL49" s="251"/>
      <c r="BM49" s="251"/>
      <c r="BN49" s="251"/>
      <c r="BO49" s="264"/>
      <c r="BP49" s="264"/>
      <c r="BQ49" s="261">
        <v>43</v>
      </c>
      <c r="BR49" s="262"/>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5"/>
    </row>
    <row r="50" spans="1:131" s="246" customFormat="1" ht="26.25" customHeight="1" x14ac:dyDescent="0.15">
      <c r="A50" s="260">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1"/>
      <c r="BK50" s="251"/>
      <c r="BL50" s="251"/>
      <c r="BM50" s="251"/>
      <c r="BN50" s="251"/>
      <c r="BO50" s="264"/>
      <c r="BP50" s="264"/>
      <c r="BQ50" s="261">
        <v>44</v>
      </c>
      <c r="BR50" s="262"/>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5"/>
    </row>
    <row r="51" spans="1:131" s="246" customFormat="1" ht="26.25" customHeight="1" x14ac:dyDescent="0.15">
      <c r="A51" s="260">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1"/>
      <c r="BK51" s="251"/>
      <c r="BL51" s="251"/>
      <c r="BM51" s="251"/>
      <c r="BN51" s="251"/>
      <c r="BO51" s="264"/>
      <c r="BP51" s="264"/>
      <c r="BQ51" s="261">
        <v>45</v>
      </c>
      <c r="BR51" s="262"/>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5"/>
    </row>
    <row r="52" spans="1:131" s="246" customFormat="1" ht="26.25" customHeight="1" x14ac:dyDescent="0.15">
      <c r="A52" s="260">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1"/>
      <c r="BK52" s="251"/>
      <c r="BL52" s="251"/>
      <c r="BM52" s="251"/>
      <c r="BN52" s="251"/>
      <c r="BO52" s="264"/>
      <c r="BP52" s="264"/>
      <c r="BQ52" s="261">
        <v>46</v>
      </c>
      <c r="BR52" s="262"/>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5"/>
    </row>
    <row r="53" spans="1:131" s="246" customFormat="1" ht="26.25" customHeight="1" x14ac:dyDescent="0.15">
      <c r="A53" s="260">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1"/>
      <c r="BK53" s="251"/>
      <c r="BL53" s="251"/>
      <c r="BM53" s="251"/>
      <c r="BN53" s="251"/>
      <c r="BO53" s="264"/>
      <c r="BP53" s="264"/>
      <c r="BQ53" s="261">
        <v>47</v>
      </c>
      <c r="BR53" s="262"/>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5"/>
    </row>
    <row r="54" spans="1:131" s="246" customFormat="1" ht="26.25" customHeight="1" x14ac:dyDescent="0.15">
      <c r="A54" s="260">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1"/>
      <c r="BK54" s="251"/>
      <c r="BL54" s="251"/>
      <c r="BM54" s="251"/>
      <c r="BN54" s="251"/>
      <c r="BO54" s="264"/>
      <c r="BP54" s="264"/>
      <c r="BQ54" s="261">
        <v>48</v>
      </c>
      <c r="BR54" s="262"/>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5"/>
    </row>
    <row r="55" spans="1:131" s="246" customFormat="1" ht="26.25" customHeight="1" x14ac:dyDescent="0.15">
      <c r="A55" s="260">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1"/>
      <c r="BK55" s="251"/>
      <c r="BL55" s="251"/>
      <c r="BM55" s="251"/>
      <c r="BN55" s="251"/>
      <c r="BO55" s="264"/>
      <c r="BP55" s="264"/>
      <c r="BQ55" s="261">
        <v>49</v>
      </c>
      <c r="BR55" s="262"/>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5"/>
    </row>
    <row r="56" spans="1:131" s="246" customFormat="1" ht="26.25" customHeight="1" x14ac:dyDescent="0.15">
      <c r="A56" s="260">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1"/>
      <c r="BK56" s="251"/>
      <c r="BL56" s="251"/>
      <c r="BM56" s="251"/>
      <c r="BN56" s="251"/>
      <c r="BO56" s="264"/>
      <c r="BP56" s="264"/>
      <c r="BQ56" s="261">
        <v>50</v>
      </c>
      <c r="BR56" s="262"/>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5"/>
    </row>
    <row r="57" spans="1:131" s="246" customFormat="1" ht="26.25" customHeight="1" x14ac:dyDescent="0.15">
      <c r="A57" s="260">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1"/>
      <c r="BK57" s="251"/>
      <c r="BL57" s="251"/>
      <c r="BM57" s="251"/>
      <c r="BN57" s="251"/>
      <c r="BO57" s="264"/>
      <c r="BP57" s="264"/>
      <c r="BQ57" s="261">
        <v>51</v>
      </c>
      <c r="BR57" s="262"/>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5"/>
    </row>
    <row r="58" spans="1:131" s="246" customFormat="1" ht="26.25" customHeight="1" x14ac:dyDescent="0.15">
      <c r="A58" s="260">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1"/>
      <c r="BK58" s="251"/>
      <c r="BL58" s="251"/>
      <c r="BM58" s="251"/>
      <c r="BN58" s="251"/>
      <c r="BO58" s="264"/>
      <c r="BP58" s="264"/>
      <c r="BQ58" s="261">
        <v>52</v>
      </c>
      <c r="BR58" s="262"/>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5"/>
    </row>
    <row r="59" spans="1:131" s="246" customFormat="1" ht="26.25" customHeight="1" x14ac:dyDescent="0.15">
      <c r="A59" s="260">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1"/>
      <c r="BK59" s="251"/>
      <c r="BL59" s="251"/>
      <c r="BM59" s="251"/>
      <c r="BN59" s="251"/>
      <c r="BO59" s="264"/>
      <c r="BP59" s="264"/>
      <c r="BQ59" s="261">
        <v>53</v>
      </c>
      <c r="BR59" s="262"/>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5"/>
    </row>
    <row r="60" spans="1:131" s="246" customFormat="1" ht="26.25" customHeight="1" x14ac:dyDescent="0.15">
      <c r="A60" s="260">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1"/>
      <c r="BK60" s="251"/>
      <c r="BL60" s="251"/>
      <c r="BM60" s="251"/>
      <c r="BN60" s="251"/>
      <c r="BO60" s="264"/>
      <c r="BP60" s="264"/>
      <c r="BQ60" s="261">
        <v>54</v>
      </c>
      <c r="BR60" s="262"/>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5"/>
    </row>
    <row r="61" spans="1:131" s="246" customFormat="1" ht="26.25" customHeight="1" thickBot="1" x14ac:dyDescent="0.2">
      <c r="A61" s="260">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1"/>
      <c r="BK61" s="251"/>
      <c r="BL61" s="251"/>
      <c r="BM61" s="251"/>
      <c r="BN61" s="251"/>
      <c r="BO61" s="264"/>
      <c r="BP61" s="264"/>
      <c r="BQ61" s="261">
        <v>55</v>
      </c>
      <c r="BR61" s="262"/>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5"/>
    </row>
    <row r="62" spans="1:131" s="246" customFormat="1" ht="26.25" customHeight="1" x14ac:dyDescent="0.15">
      <c r="A62" s="260">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4"/>
      <c r="BP62" s="264"/>
      <c r="BQ62" s="261">
        <v>56</v>
      </c>
      <c r="BR62" s="262"/>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5"/>
    </row>
    <row r="63" spans="1:131" s="246" customFormat="1" ht="26.25" customHeight="1" thickBot="1" x14ac:dyDescent="0.2">
      <c r="A63" s="263" t="s">
        <v>389</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928</v>
      </c>
      <c r="AG63" s="1016"/>
      <c r="AH63" s="1016"/>
      <c r="AI63" s="1016"/>
      <c r="AJ63" s="1087"/>
      <c r="AK63" s="1088"/>
      <c r="AL63" s="1020"/>
      <c r="AM63" s="1020"/>
      <c r="AN63" s="1020"/>
      <c r="AO63" s="1020"/>
      <c r="AP63" s="1016">
        <v>19699</v>
      </c>
      <c r="AQ63" s="1016"/>
      <c r="AR63" s="1016"/>
      <c r="AS63" s="1016"/>
      <c r="AT63" s="1016"/>
      <c r="AU63" s="1016">
        <v>11496</v>
      </c>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4"/>
      <c r="BP63" s="264"/>
      <c r="BQ63" s="261">
        <v>57</v>
      </c>
      <c r="BR63" s="262"/>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5"/>
    </row>
    <row r="65" spans="1:131" s="246" customFormat="1" ht="26.25" customHeight="1" thickBot="1" x14ac:dyDescent="0.2">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5"/>
    </row>
    <row r="66" spans="1:131" s="246"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413</v>
      </c>
      <c r="W66" s="1059"/>
      <c r="X66" s="1059"/>
      <c r="Y66" s="1059"/>
      <c r="Z66" s="1060"/>
      <c r="AA66" s="1058" t="s">
        <v>414</v>
      </c>
      <c r="AB66" s="1059"/>
      <c r="AC66" s="1059"/>
      <c r="AD66" s="1059"/>
      <c r="AE66" s="1060"/>
      <c r="AF66" s="1064" t="s">
        <v>396</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377</v>
      </c>
      <c r="BA66" s="1059"/>
      <c r="BB66" s="1059"/>
      <c r="BC66" s="1059"/>
      <c r="BD66" s="1074"/>
      <c r="BE66" s="264"/>
      <c r="BF66" s="264"/>
      <c r="BG66" s="264"/>
      <c r="BH66" s="264"/>
      <c r="BI66" s="264"/>
      <c r="BJ66" s="264"/>
      <c r="BK66" s="264"/>
      <c r="BL66" s="264"/>
      <c r="BM66" s="264"/>
      <c r="BN66" s="264"/>
      <c r="BO66" s="264"/>
      <c r="BP66" s="264"/>
      <c r="BQ66" s="261">
        <v>60</v>
      </c>
      <c r="BR66" s="266"/>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5"/>
    </row>
    <row r="67" spans="1:131" s="246"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4"/>
      <c r="BF67" s="264"/>
      <c r="BG67" s="264"/>
      <c r="BH67" s="264"/>
      <c r="BI67" s="264"/>
      <c r="BJ67" s="264"/>
      <c r="BK67" s="264"/>
      <c r="BL67" s="264"/>
      <c r="BM67" s="264"/>
      <c r="BN67" s="264"/>
      <c r="BO67" s="264"/>
      <c r="BP67" s="264"/>
      <c r="BQ67" s="261">
        <v>61</v>
      </c>
      <c r="BR67" s="266"/>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5"/>
    </row>
    <row r="68" spans="1:131" s="246" customFormat="1" ht="26.25" customHeight="1" thickTop="1" x14ac:dyDescent="0.15">
      <c r="A68" s="257">
        <v>1</v>
      </c>
      <c r="B68" s="1042" t="s">
        <v>579</v>
      </c>
      <c r="C68" s="1043"/>
      <c r="D68" s="1043"/>
      <c r="E68" s="1043"/>
      <c r="F68" s="1043"/>
      <c r="G68" s="1043"/>
      <c r="H68" s="1043"/>
      <c r="I68" s="1043"/>
      <c r="J68" s="1043"/>
      <c r="K68" s="1043"/>
      <c r="L68" s="1043"/>
      <c r="M68" s="1043"/>
      <c r="N68" s="1043"/>
      <c r="O68" s="1043"/>
      <c r="P68" s="1044"/>
      <c r="Q68" s="1045">
        <v>2436</v>
      </c>
      <c r="R68" s="1039"/>
      <c r="S68" s="1039"/>
      <c r="T68" s="1039"/>
      <c r="U68" s="1039"/>
      <c r="V68" s="1039">
        <v>2419</v>
      </c>
      <c r="W68" s="1039"/>
      <c r="X68" s="1039"/>
      <c r="Y68" s="1039"/>
      <c r="Z68" s="1039"/>
      <c r="AA68" s="1039">
        <v>17</v>
      </c>
      <c r="AB68" s="1039"/>
      <c r="AC68" s="1039"/>
      <c r="AD68" s="1039"/>
      <c r="AE68" s="1039"/>
      <c r="AF68" s="1039">
        <v>17</v>
      </c>
      <c r="AG68" s="1039"/>
      <c r="AH68" s="1039"/>
      <c r="AI68" s="1039"/>
      <c r="AJ68" s="1039"/>
      <c r="AK68" s="1039">
        <v>59</v>
      </c>
      <c r="AL68" s="1039"/>
      <c r="AM68" s="1039"/>
      <c r="AN68" s="1039"/>
      <c r="AO68" s="1039"/>
      <c r="AP68" s="1039" t="s">
        <v>591</v>
      </c>
      <c r="AQ68" s="1039"/>
      <c r="AR68" s="1039"/>
      <c r="AS68" s="1039"/>
      <c r="AT68" s="1039"/>
      <c r="AU68" s="1039" t="s">
        <v>591</v>
      </c>
      <c r="AV68" s="1039"/>
      <c r="AW68" s="1039"/>
      <c r="AX68" s="1039"/>
      <c r="AY68" s="1039"/>
      <c r="AZ68" s="1040"/>
      <c r="BA68" s="1040"/>
      <c r="BB68" s="1040"/>
      <c r="BC68" s="1040"/>
      <c r="BD68" s="1041"/>
      <c r="BE68" s="264"/>
      <c r="BF68" s="264"/>
      <c r="BG68" s="264"/>
      <c r="BH68" s="264"/>
      <c r="BI68" s="264"/>
      <c r="BJ68" s="264"/>
      <c r="BK68" s="264"/>
      <c r="BL68" s="264"/>
      <c r="BM68" s="264"/>
      <c r="BN68" s="264"/>
      <c r="BO68" s="264"/>
      <c r="BP68" s="264"/>
      <c r="BQ68" s="261">
        <v>62</v>
      </c>
      <c r="BR68" s="266"/>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5"/>
    </row>
    <row r="69" spans="1:131" s="246" customFormat="1" ht="26.25" customHeight="1" x14ac:dyDescent="0.15">
      <c r="A69" s="260">
        <v>2</v>
      </c>
      <c r="B69" s="1031" t="s">
        <v>580</v>
      </c>
      <c r="C69" s="1032"/>
      <c r="D69" s="1032"/>
      <c r="E69" s="1032"/>
      <c r="F69" s="1032"/>
      <c r="G69" s="1032"/>
      <c r="H69" s="1032"/>
      <c r="I69" s="1032"/>
      <c r="J69" s="1032"/>
      <c r="K69" s="1032"/>
      <c r="L69" s="1032"/>
      <c r="M69" s="1032"/>
      <c r="N69" s="1032"/>
      <c r="O69" s="1032"/>
      <c r="P69" s="1033"/>
      <c r="Q69" s="1034">
        <v>11972</v>
      </c>
      <c r="R69" s="1028"/>
      <c r="S69" s="1028"/>
      <c r="T69" s="1028"/>
      <c r="U69" s="1028"/>
      <c r="V69" s="1028">
        <v>11300</v>
      </c>
      <c r="W69" s="1028"/>
      <c r="X69" s="1028"/>
      <c r="Y69" s="1028"/>
      <c r="Z69" s="1028"/>
      <c r="AA69" s="1028">
        <v>671</v>
      </c>
      <c r="AB69" s="1028"/>
      <c r="AC69" s="1028"/>
      <c r="AD69" s="1028"/>
      <c r="AE69" s="1028"/>
      <c r="AF69" s="1028">
        <v>671</v>
      </c>
      <c r="AG69" s="1028"/>
      <c r="AH69" s="1028"/>
      <c r="AI69" s="1028"/>
      <c r="AJ69" s="1028"/>
      <c r="AK69" s="1028" t="s">
        <v>600</v>
      </c>
      <c r="AL69" s="1028"/>
      <c r="AM69" s="1028"/>
      <c r="AN69" s="1028"/>
      <c r="AO69" s="1028"/>
      <c r="AP69" s="1028" t="s">
        <v>591</v>
      </c>
      <c r="AQ69" s="1028"/>
      <c r="AR69" s="1028"/>
      <c r="AS69" s="1028"/>
      <c r="AT69" s="1028"/>
      <c r="AU69" s="1028" t="s">
        <v>591</v>
      </c>
      <c r="AV69" s="1028"/>
      <c r="AW69" s="1028"/>
      <c r="AX69" s="1028"/>
      <c r="AY69" s="1028"/>
      <c r="AZ69" s="1029"/>
      <c r="BA69" s="1029"/>
      <c r="BB69" s="1029"/>
      <c r="BC69" s="1029"/>
      <c r="BD69" s="1030"/>
      <c r="BE69" s="264"/>
      <c r="BF69" s="264"/>
      <c r="BG69" s="264"/>
      <c r="BH69" s="264"/>
      <c r="BI69" s="264"/>
      <c r="BJ69" s="264"/>
      <c r="BK69" s="264"/>
      <c r="BL69" s="264"/>
      <c r="BM69" s="264"/>
      <c r="BN69" s="264"/>
      <c r="BO69" s="264"/>
      <c r="BP69" s="264"/>
      <c r="BQ69" s="261">
        <v>63</v>
      </c>
      <c r="BR69" s="266"/>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5"/>
    </row>
    <row r="70" spans="1:131" s="246" customFormat="1" ht="26.25" customHeight="1" x14ac:dyDescent="0.15">
      <c r="A70" s="260">
        <v>3</v>
      </c>
      <c r="B70" s="1031" t="s">
        <v>581</v>
      </c>
      <c r="C70" s="1032"/>
      <c r="D70" s="1032"/>
      <c r="E70" s="1032"/>
      <c r="F70" s="1032"/>
      <c r="G70" s="1032"/>
      <c r="H70" s="1032"/>
      <c r="I70" s="1032"/>
      <c r="J70" s="1032"/>
      <c r="K70" s="1032"/>
      <c r="L70" s="1032"/>
      <c r="M70" s="1032"/>
      <c r="N70" s="1032"/>
      <c r="O70" s="1032"/>
      <c r="P70" s="1033"/>
      <c r="Q70" s="1034">
        <v>954</v>
      </c>
      <c r="R70" s="1028"/>
      <c r="S70" s="1028"/>
      <c r="T70" s="1028"/>
      <c r="U70" s="1028"/>
      <c r="V70" s="1028">
        <v>953</v>
      </c>
      <c r="W70" s="1028"/>
      <c r="X70" s="1028"/>
      <c r="Y70" s="1028"/>
      <c r="Z70" s="1028"/>
      <c r="AA70" s="1028">
        <v>2</v>
      </c>
      <c r="AB70" s="1028"/>
      <c r="AC70" s="1028"/>
      <c r="AD70" s="1028"/>
      <c r="AE70" s="1028"/>
      <c r="AF70" s="1028">
        <v>2</v>
      </c>
      <c r="AG70" s="1028"/>
      <c r="AH70" s="1028"/>
      <c r="AI70" s="1028"/>
      <c r="AJ70" s="1028"/>
      <c r="AK70" s="1028">
        <v>4</v>
      </c>
      <c r="AL70" s="1028"/>
      <c r="AM70" s="1028"/>
      <c r="AN70" s="1028"/>
      <c r="AO70" s="1028"/>
      <c r="AP70" s="1028" t="s">
        <v>591</v>
      </c>
      <c r="AQ70" s="1028"/>
      <c r="AR70" s="1028"/>
      <c r="AS70" s="1028"/>
      <c r="AT70" s="1028"/>
      <c r="AU70" s="1028" t="s">
        <v>591</v>
      </c>
      <c r="AV70" s="1028"/>
      <c r="AW70" s="1028"/>
      <c r="AX70" s="1028"/>
      <c r="AY70" s="1028"/>
      <c r="AZ70" s="1029"/>
      <c r="BA70" s="1029"/>
      <c r="BB70" s="1029"/>
      <c r="BC70" s="1029"/>
      <c r="BD70" s="1030"/>
      <c r="BE70" s="264"/>
      <c r="BF70" s="264"/>
      <c r="BG70" s="264"/>
      <c r="BH70" s="264"/>
      <c r="BI70" s="264"/>
      <c r="BJ70" s="264"/>
      <c r="BK70" s="264"/>
      <c r="BL70" s="264"/>
      <c r="BM70" s="264"/>
      <c r="BN70" s="264"/>
      <c r="BO70" s="264"/>
      <c r="BP70" s="264"/>
      <c r="BQ70" s="261">
        <v>64</v>
      </c>
      <c r="BR70" s="266"/>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5"/>
    </row>
    <row r="71" spans="1:131" s="246" customFormat="1" ht="26.25" customHeight="1" x14ac:dyDescent="0.15">
      <c r="A71" s="260">
        <v>4</v>
      </c>
      <c r="B71" s="1031" t="s">
        <v>582</v>
      </c>
      <c r="C71" s="1032"/>
      <c r="D71" s="1032"/>
      <c r="E71" s="1032"/>
      <c r="F71" s="1032"/>
      <c r="G71" s="1032"/>
      <c r="H71" s="1032"/>
      <c r="I71" s="1032"/>
      <c r="J71" s="1032"/>
      <c r="K71" s="1032"/>
      <c r="L71" s="1032"/>
      <c r="M71" s="1032"/>
      <c r="N71" s="1032"/>
      <c r="O71" s="1032"/>
      <c r="P71" s="1033"/>
      <c r="Q71" s="1034">
        <v>2946</v>
      </c>
      <c r="R71" s="1028"/>
      <c r="S71" s="1028"/>
      <c r="T71" s="1028"/>
      <c r="U71" s="1028"/>
      <c r="V71" s="1028">
        <v>2735</v>
      </c>
      <c r="W71" s="1028"/>
      <c r="X71" s="1028"/>
      <c r="Y71" s="1028"/>
      <c r="Z71" s="1028"/>
      <c r="AA71" s="1028">
        <v>211</v>
      </c>
      <c r="AB71" s="1028"/>
      <c r="AC71" s="1028"/>
      <c r="AD71" s="1028"/>
      <c r="AE71" s="1028"/>
      <c r="AF71" s="1028">
        <v>37</v>
      </c>
      <c r="AG71" s="1028"/>
      <c r="AH71" s="1028"/>
      <c r="AI71" s="1028"/>
      <c r="AJ71" s="1028"/>
      <c r="AK71" s="1028">
        <v>109</v>
      </c>
      <c r="AL71" s="1028"/>
      <c r="AM71" s="1028"/>
      <c r="AN71" s="1028"/>
      <c r="AO71" s="1028"/>
      <c r="AP71" s="1028">
        <v>853</v>
      </c>
      <c r="AQ71" s="1028"/>
      <c r="AR71" s="1028"/>
      <c r="AS71" s="1028"/>
      <c r="AT71" s="1028"/>
      <c r="AU71" s="1028">
        <v>219</v>
      </c>
      <c r="AV71" s="1028"/>
      <c r="AW71" s="1028"/>
      <c r="AX71" s="1028"/>
      <c r="AY71" s="1028"/>
      <c r="AZ71" s="1029"/>
      <c r="BA71" s="1029"/>
      <c r="BB71" s="1029"/>
      <c r="BC71" s="1029"/>
      <c r="BD71" s="1030"/>
      <c r="BE71" s="264"/>
      <c r="BF71" s="264"/>
      <c r="BG71" s="264"/>
      <c r="BH71" s="264"/>
      <c r="BI71" s="264"/>
      <c r="BJ71" s="264"/>
      <c r="BK71" s="264"/>
      <c r="BL71" s="264"/>
      <c r="BM71" s="264"/>
      <c r="BN71" s="264"/>
      <c r="BO71" s="264"/>
      <c r="BP71" s="264"/>
      <c r="BQ71" s="261">
        <v>65</v>
      </c>
      <c r="BR71" s="266"/>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5"/>
    </row>
    <row r="72" spans="1:131" s="246" customFormat="1" ht="26.25" customHeight="1" x14ac:dyDescent="0.15">
      <c r="A72" s="260">
        <v>5</v>
      </c>
      <c r="B72" s="1031" t="s">
        <v>583</v>
      </c>
      <c r="C72" s="1032"/>
      <c r="D72" s="1032"/>
      <c r="E72" s="1032"/>
      <c r="F72" s="1032"/>
      <c r="G72" s="1032"/>
      <c r="H72" s="1032"/>
      <c r="I72" s="1032"/>
      <c r="J72" s="1032"/>
      <c r="K72" s="1032"/>
      <c r="L72" s="1032"/>
      <c r="M72" s="1032"/>
      <c r="N72" s="1032"/>
      <c r="O72" s="1032"/>
      <c r="P72" s="1033"/>
      <c r="Q72" s="1034">
        <v>140</v>
      </c>
      <c r="R72" s="1028"/>
      <c r="S72" s="1028"/>
      <c r="T72" s="1028"/>
      <c r="U72" s="1028"/>
      <c r="V72" s="1028">
        <v>137</v>
      </c>
      <c r="W72" s="1028"/>
      <c r="X72" s="1028"/>
      <c r="Y72" s="1028"/>
      <c r="Z72" s="1028"/>
      <c r="AA72" s="1028">
        <v>3</v>
      </c>
      <c r="AB72" s="1028"/>
      <c r="AC72" s="1028"/>
      <c r="AD72" s="1028"/>
      <c r="AE72" s="1028"/>
      <c r="AF72" s="1028">
        <v>3</v>
      </c>
      <c r="AG72" s="1028"/>
      <c r="AH72" s="1028"/>
      <c r="AI72" s="1028"/>
      <c r="AJ72" s="1028"/>
      <c r="AK72" s="1028" t="s">
        <v>600</v>
      </c>
      <c r="AL72" s="1028"/>
      <c r="AM72" s="1028"/>
      <c r="AN72" s="1028"/>
      <c r="AO72" s="1028"/>
      <c r="AP72" s="1028" t="s">
        <v>591</v>
      </c>
      <c r="AQ72" s="1028"/>
      <c r="AR72" s="1028"/>
      <c r="AS72" s="1028"/>
      <c r="AT72" s="1028"/>
      <c r="AU72" s="1028" t="s">
        <v>591</v>
      </c>
      <c r="AV72" s="1028"/>
      <c r="AW72" s="1028"/>
      <c r="AX72" s="1028"/>
      <c r="AY72" s="1028"/>
      <c r="AZ72" s="1029"/>
      <c r="BA72" s="1029"/>
      <c r="BB72" s="1029"/>
      <c r="BC72" s="1029"/>
      <c r="BD72" s="1030"/>
      <c r="BE72" s="264"/>
      <c r="BF72" s="264"/>
      <c r="BG72" s="264"/>
      <c r="BH72" s="264"/>
      <c r="BI72" s="264"/>
      <c r="BJ72" s="264"/>
      <c r="BK72" s="264"/>
      <c r="BL72" s="264"/>
      <c r="BM72" s="264"/>
      <c r="BN72" s="264"/>
      <c r="BO72" s="264"/>
      <c r="BP72" s="264"/>
      <c r="BQ72" s="261">
        <v>66</v>
      </c>
      <c r="BR72" s="266"/>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5"/>
    </row>
    <row r="73" spans="1:131" s="246" customFormat="1" ht="26.25" customHeight="1" x14ac:dyDescent="0.15">
      <c r="A73" s="260">
        <v>6</v>
      </c>
      <c r="B73" s="1031" t="s">
        <v>584</v>
      </c>
      <c r="C73" s="1032"/>
      <c r="D73" s="1032"/>
      <c r="E73" s="1032"/>
      <c r="F73" s="1032"/>
      <c r="G73" s="1032"/>
      <c r="H73" s="1032"/>
      <c r="I73" s="1032"/>
      <c r="J73" s="1032"/>
      <c r="K73" s="1032"/>
      <c r="L73" s="1032"/>
      <c r="M73" s="1032"/>
      <c r="N73" s="1032"/>
      <c r="O73" s="1032"/>
      <c r="P73" s="1033"/>
      <c r="Q73" s="1034">
        <v>279</v>
      </c>
      <c r="R73" s="1028"/>
      <c r="S73" s="1028"/>
      <c r="T73" s="1028"/>
      <c r="U73" s="1028"/>
      <c r="V73" s="1028">
        <v>217</v>
      </c>
      <c r="W73" s="1028"/>
      <c r="X73" s="1028"/>
      <c r="Y73" s="1028"/>
      <c r="Z73" s="1028"/>
      <c r="AA73" s="1028">
        <v>62</v>
      </c>
      <c r="AB73" s="1028"/>
      <c r="AC73" s="1028"/>
      <c r="AD73" s="1028"/>
      <c r="AE73" s="1028"/>
      <c r="AF73" s="1028">
        <v>62</v>
      </c>
      <c r="AG73" s="1028"/>
      <c r="AH73" s="1028"/>
      <c r="AI73" s="1028"/>
      <c r="AJ73" s="1028"/>
      <c r="AK73" s="1028">
        <v>25</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4"/>
      <c r="BF73" s="264"/>
      <c r="BG73" s="264"/>
      <c r="BH73" s="264"/>
      <c r="BI73" s="264"/>
      <c r="BJ73" s="264"/>
      <c r="BK73" s="264"/>
      <c r="BL73" s="264"/>
      <c r="BM73" s="264"/>
      <c r="BN73" s="264"/>
      <c r="BO73" s="264"/>
      <c r="BP73" s="264"/>
      <c r="BQ73" s="261">
        <v>67</v>
      </c>
      <c r="BR73" s="266"/>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5"/>
    </row>
    <row r="74" spans="1:131" s="246" customFormat="1" ht="26.25" customHeight="1" x14ac:dyDescent="0.15">
      <c r="A74" s="260">
        <v>7</v>
      </c>
      <c r="B74" s="1031" t="s">
        <v>585</v>
      </c>
      <c r="C74" s="1032"/>
      <c r="D74" s="1032"/>
      <c r="E74" s="1032"/>
      <c r="F74" s="1032"/>
      <c r="G74" s="1032"/>
      <c r="H74" s="1032"/>
      <c r="I74" s="1032"/>
      <c r="J74" s="1032"/>
      <c r="K74" s="1032"/>
      <c r="L74" s="1032"/>
      <c r="M74" s="1032"/>
      <c r="N74" s="1032"/>
      <c r="O74" s="1032"/>
      <c r="P74" s="1033"/>
      <c r="Q74" s="1034">
        <v>269094</v>
      </c>
      <c r="R74" s="1028"/>
      <c r="S74" s="1028"/>
      <c r="T74" s="1028"/>
      <c r="U74" s="1028"/>
      <c r="V74" s="1028">
        <v>261949</v>
      </c>
      <c r="W74" s="1028"/>
      <c r="X74" s="1028"/>
      <c r="Y74" s="1028"/>
      <c r="Z74" s="1028"/>
      <c r="AA74" s="1028">
        <v>7145</v>
      </c>
      <c r="AB74" s="1028"/>
      <c r="AC74" s="1028"/>
      <c r="AD74" s="1028"/>
      <c r="AE74" s="1028"/>
      <c r="AF74" s="1028">
        <v>7145</v>
      </c>
      <c r="AG74" s="1028"/>
      <c r="AH74" s="1028"/>
      <c r="AI74" s="1028"/>
      <c r="AJ74" s="1028"/>
      <c r="AK74" s="1028">
        <v>9718</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4"/>
      <c r="BF74" s="264"/>
      <c r="BG74" s="264"/>
      <c r="BH74" s="264"/>
      <c r="BI74" s="264"/>
      <c r="BJ74" s="264"/>
      <c r="BK74" s="264"/>
      <c r="BL74" s="264"/>
      <c r="BM74" s="264"/>
      <c r="BN74" s="264"/>
      <c r="BO74" s="264"/>
      <c r="BP74" s="264"/>
      <c r="BQ74" s="261">
        <v>68</v>
      </c>
      <c r="BR74" s="266"/>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5"/>
    </row>
    <row r="75" spans="1:131" s="246" customFormat="1" ht="26.25" customHeight="1" x14ac:dyDescent="0.15">
      <c r="A75" s="260">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4"/>
      <c r="BF75" s="264"/>
      <c r="BG75" s="264"/>
      <c r="BH75" s="264"/>
      <c r="BI75" s="264"/>
      <c r="BJ75" s="264"/>
      <c r="BK75" s="264"/>
      <c r="BL75" s="264"/>
      <c r="BM75" s="264"/>
      <c r="BN75" s="264"/>
      <c r="BO75" s="264"/>
      <c r="BP75" s="264"/>
      <c r="BQ75" s="261">
        <v>69</v>
      </c>
      <c r="BR75" s="266"/>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5"/>
    </row>
    <row r="76" spans="1:131" s="246" customFormat="1" ht="26.25" customHeight="1" x14ac:dyDescent="0.15">
      <c r="A76" s="260">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4"/>
      <c r="BF76" s="264"/>
      <c r="BG76" s="264"/>
      <c r="BH76" s="264"/>
      <c r="BI76" s="264"/>
      <c r="BJ76" s="264"/>
      <c r="BK76" s="264"/>
      <c r="BL76" s="264"/>
      <c r="BM76" s="264"/>
      <c r="BN76" s="264"/>
      <c r="BO76" s="264"/>
      <c r="BP76" s="264"/>
      <c r="BQ76" s="261">
        <v>70</v>
      </c>
      <c r="BR76" s="266"/>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5"/>
    </row>
    <row r="77" spans="1:131" s="246" customFormat="1" ht="26.25" customHeight="1" x14ac:dyDescent="0.15">
      <c r="A77" s="260">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4"/>
      <c r="BF77" s="264"/>
      <c r="BG77" s="264"/>
      <c r="BH77" s="264"/>
      <c r="BI77" s="264"/>
      <c r="BJ77" s="264"/>
      <c r="BK77" s="264"/>
      <c r="BL77" s="264"/>
      <c r="BM77" s="264"/>
      <c r="BN77" s="264"/>
      <c r="BO77" s="264"/>
      <c r="BP77" s="264"/>
      <c r="BQ77" s="261">
        <v>71</v>
      </c>
      <c r="BR77" s="266"/>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5"/>
    </row>
    <row r="78" spans="1:131" s="246" customFormat="1" ht="26.25" customHeight="1" x14ac:dyDescent="0.15">
      <c r="A78" s="260">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4"/>
      <c r="BF78" s="264"/>
      <c r="BG78" s="264"/>
      <c r="BH78" s="264"/>
      <c r="BI78" s="264"/>
      <c r="BJ78" s="267"/>
      <c r="BK78" s="267"/>
      <c r="BL78" s="267"/>
      <c r="BM78" s="267"/>
      <c r="BN78" s="267"/>
      <c r="BO78" s="264"/>
      <c r="BP78" s="264"/>
      <c r="BQ78" s="261">
        <v>72</v>
      </c>
      <c r="BR78" s="266"/>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5"/>
    </row>
    <row r="79" spans="1:131" s="246" customFormat="1" ht="26.25" customHeight="1" x14ac:dyDescent="0.15">
      <c r="A79" s="260">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4"/>
      <c r="BF79" s="264"/>
      <c r="BG79" s="264"/>
      <c r="BH79" s="264"/>
      <c r="BI79" s="264"/>
      <c r="BJ79" s="267"/>
      <c r="BK79" s="267"/>
      <c r="BL79" s="267"/>
      <c r="BM79" s="267"/>
      <c r="BN79" s="267"/>
      <c r="BO79" s="264"/>
      <c r="BP79" s="264"/>
      <c r="BQ79" s="261">
        <v>73</v>
      </c>
      <c r="BR79" s="266"/>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5"/>
    </row>
    <row r="80" spans="1:131" s="246" customFormat="1" ht="26.25" customHeight="1" x14ac:dyDescent="0.15">
      <c r="A80" s="260">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4"/>
      <c r="BF80" s="264"/>
      <c r="BG80" s="264"/>
      <c r="BH80" s="264"/>
      <c r="BI80" s="264"/>
      <c r="BJ80" s="264"/>
      <c r="BK80" s="264"/>
      <c r="BL80" s="264"/>
      <c r="BM80" s="264"/>
      <c r="BN80" s="264"/>
      <c r="BO80" s="264"/>
      <c r="BP80" s="264"/>
      <c r="BQ80" s="261">
        <v>74</v>
      </c>
      <c r="BR80" s="266"/>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5"/>
    </row>
    <row r="81" spans="1:131" s="246" customFormat="1" ht="26.25" customHeight="1" x14ac:dyDescent="0.15">
      <c r="A81" s="260">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4"/>
      <c r="BF81" s="264"/>
      <c r="BG81" s="264"/>
      <c r="BH81" s="264"/>
      <c r="BI81" s="264"/>
      <c r="BJ81" s="264"/>
      <c r="BK81" s="264"/>
      <c r="BL81" s="264"/>
      <c r="BM81" s="264"/>
      <c r="BN81" s="264"/>
      <c r="BO81" s="264"/>
      <c r="BP81" s="264"/>
      <c r="BQ81" s="261">
        <v>75</v>
      </c>
      <c r="BR81" s="266"/>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5"/>
    </row>
    <row r="82" spans="1:131" s="246" customFormat="1" ht="26.25" customHeight="1" x14ac:dyDescent="0.15">
      <c r="A82" s="260">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4"/>
      <c r="BF82" s="264"/>
      <c r="BG82" s="264"/>
      <c r="BH82" s="264"/>
      <c r="BI82" s="264"/>
      <c r="BJ82" s="264"/>
      <c r="BK82" s="264"/>
      <c r="BL82" s="264"/>
      <c r="BM82" s="264"/>
      <c r="BN82" s="264"/>
      <c r="BO82" s="264"/>
      <c r="BP82" s="264"/>
      <c r="BQ82" s="261">
        <v>76</v>
      </c>
      <c r="BR82" s="266"/>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5"/>
    </row>
    <row r="83" spans="1:131" s="246" customFormat="1" ht="26.25" customHeight="1" x14ac:dyDescent="0.15">
      <c r="A83" s="260">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4"/>
      <c r="BF83" s="264"/>
      <c r="BG83" s="264"/>
      <c r="BH83" s="264"/>
      <c r="BI83" s="264"/>
      <c r="BJ83" s="264"/>
      <c r="BK83" s="264"/>
      <c r="BL83" s="264"/>
      <c r="BM83" s="264"/>
      <c r="BN83" s="264"/>
      <c r="BO83" s="264"/>
      <c r="BP83" s="264"/>
      <c r="BQ83" s="261">
        <v>77</v>
      </c>
      <c r="BR83" s="266"/>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5"/>
    </row>
    <row r="84" spans="1:131" s="246" customFormat="1" ht="26.25" customHeight="1" x14ac:dyDescent="0.15">
      <c r="A84" s="260">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4"/>
      <c r="BF84" s="264"/>
      <c r="BG84" s="264"/>
      <c r="BH84" s="264"/>
      <c r="BI84" s="264"/>
      <c r="BJ84" s="264"/>
      <c r="BK84" s="264"/>
      <c r="BL84" s="264"/>
      <c r="BM84" s="264"/>
      <c r="BN84" s="264"/>
      <c r="BO84" s="264"/>
      <c r="BP84" s="264"/>
      <c r="BQ84" s="261">
        <v>78</v>
      </c>
      <c r="BR84" s="266"/>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5"/>
    </row>
    <row r="85" spans="1:131" s="246" customFormat="1" ht="26.25" customHeight="1" x14ac:dyDescent="0.15">
      <c r="A85" s="260">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4"/>
      <c r="BF85" s="264"/>
      <c r="BG85" s="264"/>
      <c r="BH85" s="264"/>
      <c r="BI85" s="264"/>
      <c r="BJ85" s="264"/>
      <c r="BK85" s="264"/>
      <c r="BL85" s="264"/>
      <c r="BM85" s="264"/>
      <c r="BN85" s="264"/>
      <c r="BO85" s="264"/>
      <c r="BP85" s="264"/>
      <c r="BQ85" s="261">
        <v>79</v>
      </c>
      <c r="BR85" s="266"/>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5"/>
    </row>
    <row r="86" spans="1:131" s="246" customFormat="1" ht="26.25" customHeight="1" x14ac:dyDescent="0.15">
      <c r="A86" s="260">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4"/>
      <c r="BF86" s="264"/>
      <c r="BG86" s="264"/>
      <c r="BH86" s="264"/>
      <c r="BI86" s="264"/>
      <c r="BJ86" s="264"/>
      <c r="BK86" s="264"/>
      <c r="BL86" s="264"/>
      <c r="BM86" s="264"/>
      <c r="BN86" s="264"/>
      <c r="BO86" s="264"/>
      <c r="BP86" s="264"/>
      <c r="BQ86" s="261">
        <v>80</v>
      </c>
      <c r="BR86" s="266"/>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5"/>
    </row>
    <row r="87" spans="1:131" s="246" customFormat="1" ht="26.25" customHeight="1" x14ac:dyDescent="0.15">
      <c r="A87" s="268">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4"/>
      <c r="BF87" s="264"/>
      <c r="BG87" s="264"/>
      <c r="BH87" s="264"/>
      <c r="BI87" s="264"/>
      <c r="BJ87" s="264"/>
      <c r="BK87" s="264"/>
      <c r="BL87" s="264"/>
      <c r="BM87" s="264"/>
      <c r="BN87" s="264"/>
      <c r="BO87" s="264"/>
      <c r="BP87" s="264"/>
      <c r="BQ87" s="261">
        <v>81</v>
      </c>
      <c r="BR87" s="266"/>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5"/>
    </row>
    <row r="88" spans="1:131" s="246" customFormat="1" ht="26.25" customHeight="1" thickBot="1" x14ac:dyDescent="0.2">
      <c r="A88" s="263" t="s">
        <v>389</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7937</v>
      </c>
      <c r="AG88" s="1016"/>
      <c r="AH88" s="1016"/>
      <c r="AI88" s="1016"/>
      <c r="AJ88" s="1016"/>
      <c r="AK88" s="1020"/>
      <c r="AL88" s="1020"/>
      <c r="AM88" s="1020"/>
      <c r="AN88" s="1020"/>
      <c r="AO88" s="1020"/>
      <c r="AP88" s="1016">
        <v>853</v>
      </c>
      <c r="AQ88" s="1016"/>
      <c r="AR88" s="1016"/>
      <c r="AS88" s="1016"/>
      <c r="AT88" s="1016"/>
      <c r="AU88" s="1016">
        <v>219</v>
      </c>
      <c r="AV88" s="1016"/>
      <c r="AW88" s="1016"/>
      <c r="AX88" s="1016"/>
      <c r="AY88" s="1016"/>
      <c r="AZ88" s="1017"/>
      <c r="BA88" s="1017"/>
      <c r="BB88" s="1017"/>
      <c r="BC88" s="1017"/>
      <c r="BD88" s="1018"/>
      <c r="BE88" s="264"/>
      <c r="BF88" s="264"/>
      <c r="BG88" s="264"/>
      <c r="BH88" s="264"/>
      <c r="BI88" s="264"/>
      <c r="BJ88" s="264"/>
      <c r="BK88" s="264"/>
      <c r="BL88" s="264"/>
      <c r="BM88" s="264"/>
      <c r="BN88" s="264"/>
      <c r="BO88" s="264"/>
      <c r="BP88" s="264"/>
      <c r="BQ88" s="261">
        <v>82</v>
      </c>
      <c r="BR88" s="266"/>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389</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364</v>
      </c>
      <c r="CS102" s="1008"/>
      <c r="CT102" s="1008"/>
      <c r="CU102" s="1008"/>
      <c r="CV102" s="1009"/>
      <c r="CW102" s="1007"/>
      <c r="CX102" s="1008"/>
      <c r="CY102" s="1008"/>
      <c r="CZ102" s="1008"/>
      <c r="DA102" s="1009"/>
      <c r="DB102" s="1007">
        <v>257</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5"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307</v>
      </c>
      <c r="AG109" s="951"/>
      <c r="AH109" s="951"/>
      <c r="AI109" s="951"/>
      <c r="AJ109" s="952"/>
      <c r="AK109" s="953" t="s">
        <v>306</v>
      </c>
      <c r="AL109" s="951"/>
      <c r="AM109" s="951"/>
      <c r="AN109" s="951"/>
      <c r="AO109" s="952"/>
      <c r="AP109" s="953" t="s">
        <v>428</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307</v>
      </c>
      <c r="BW109" s="951"/>
      <c r="BX109" s="951"/>
      <c r="BY109" s="951"/>
      <c r="BZ109" s="952"/>
      <c r="CA109" s="953" t="s">
        <v>306</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307</v>
      </c>
      <c r="DM109" s="951"/>
      <c r="DN109" s="951"/>
      <c r="DO109" s="951"/>
      <c r="DP109" s="952"/>
      <c r="DQ109" s="953" t="s">
        <v>306</v>
      </c>
      <c r="DR109" s="951"/>
      <c r="DS109" s="951"/>
      <c r="DT109" s="951"/>
      <c r="DU109" s="952"/>
      <c r="DV109" s="953" t="s">
        <v>428</v>
      </c>
      <c r="DW109" s="951"/>
      <c r="DX109" s="951"/>
      <c r="DY109" s="951"/>
      <c r="DZ109" s="982"/>
    </row>
    <row r="110" spans="1:131" s="245"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2105425</v>
      </c>
      <c r="AB110" s="944"/>
      <c r="AC110" s="944"/>
      <c r="AD110" s="944"/>
      <c r="AE110" s="945"/>
      <c r="AF110" s="946">
        <v>2068427</v>
      </c>
      <c r="AG110" s="944"/>
      <c r="AH110" s="944"/>
      <c r="AI110" s="944"/>
      <c r="AJ110" s="945"/>
      <c r="AK110" s="946">
        <v>2078224</v>
      </c>
      <c r="AL110" s="944"/>
      <c r="AM110" s="944"/>
      <c r="AN110" s="944"/>
      <c r="AO110" s="945"/>
      <c r="AP110" s="947">
        <v>19.7</v>
      </c>
      <c r="AQ110" s="948"/>
      <c r="AR110" s="948"/>
      <c r="AS110" s="948"/>
      <c r="AT110" s="949"/>
      <c r="AU110" s="983" t="s">
        <v>72</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25534395</v>
      </c>
      <c r="BR110" s="891"/>
      <c r="BS110" s="891"/>
      <c r="BT110" s="891"/>
      <c r="BU110" s="891"/>
      <c r="BV110" s="891">
        <v>24697181</v>
      </c>
      <c r="BW110" s="891"/>
      <c r="BX110" s="891"/>
      <c r="BY110" s="891"/>
      <c r="BZ110" s="891"/>
      <c r="CA110" s="891">
        <v>22675113</v>
      </c>
      <c r="CB110" s="891"/>
      <c r="CC110" s="891"/>
      <c r="CD110" s="891"/>
      <c r="CE110" s="891"/>
      <c r="CF110" s="915">
        <v>215.3</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435</v>
      </c>
      <c r="DM110" s="891"/>
      <c r="DN110" s="891"/>
      <c r="DO110" s="891"/>
      <c r="DP110" s="891"/>
      <c r="DQ110" s="891" t="s">
        <v>436</v>
      </c>
      <c r="DR110" s="891"/>
      <c r="DS110" s="891"/>
      <c r="DT110" s="891"/>
      <c r="DU110" s="891"/>
      <c r="DV110" s="892" t="s">
        <v>434</v>
      </c>
      <c r="DW110" s="892"/>
      <c r="DX110" s="892"/>
      <c r="DY110" s="892"/>
      <c r="DZ110" s="893"/>
    </row>
    <row r="111" spans="1:131" s="245"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434</v>
      </c>
      <c r="AB111" s="972"/>
      <c r="AC111" s="972"/>
      <c r="AD111" s="972"/>
      <c r="AE111" s="973"/>
      <c r="AF111" s="974" t="s">
        <v>434</v>
      </c>
      <c r="AG111" s="972"/>
      <c r="AH111" s="972"/>
      <c r="AI111" s="972"/>
      <c r="AJ111" s="973"/>
      <c r="AK111" s="974" t="s">
        <v>434</v>
      </c>
      <c r="AL111" s="972"/>
      <c r="AM111" s="972"/>
      <c r="AN111" s="972"/>
      <c r="AO111" s="973"/>
      <c r="AP111" s="975" t="s">
        <v>434</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6302</v>
      </c>
      <c r="BR111" s="863"/>
      <c r="BS111" s="863"/>
      <c r="BT111" s="863"/>
      <c r="BU111" s="863"/>
      <c r="BV111" s="863">
        <v>4201</v>
      </c>
      <c r="BW111" s="863"/>
      <c r="BX111" s="863"/>
      <c r="BY111" s="863"/>
      <c r="BZ111" s="863"/>
      <c r="CA111" s="863">
        <v>2101</v>
      </c>
      <c r="CB111" s="863"/>
      <c r="CC111" s="863"/>
      <c r="CD111" s="863"/>
      <c r="CE111" s="863"/>
      <c r="CF111" s="924">
        <v>0</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434</v>
      </c>
      <c r="DM111" s="863"/>
      <c r="DN111" s="863"/>
      <c r="DO111" s="863"/>
      <c r="DP111" s="863"/>
      <c r="DQ111" s="863" t="s">
        <v>435</v>
      </c>
      <c r="DR111" s="863"/>
      <c r="DS111" s="863"/>
      <c r="DT111" s="863"/>
      <c r="DU111" s="863"/>
      <c r="DV111" s="840" t="s">
        <v>435</v>
      </c>
      <c r="DW111" s="840"/>
      <c r="DX111" s="840"/>
      <c r="DY111" s="840"/>
      <c r="DZ111" s="841"/>
    </row>
    <row r="112" spans="1:131" s="245"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435</v>
      </c>
      <c r="AG112" s="826"/>
      <c r="AH112" s="826"/>
      <c r="AI112" s="826"/>
      <c r="AJ112" s="827"/>
      <c r="AK112" s="828" t="s">
        <v>435</v>
      </c>
      <c r="AL112" s="826"/>
      <c r="AM112" s="826"/>
      <c r="AN112" s="826"/>
      <c r="AO112" s="827"/>
      <c r="AP112" s="873" t="s">
        <v>435</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12135327</v>
      </c>
      <c r="BR112" s="863"/>
      <c r="BS112" s="863"/>
      <c r="BT112" s="863"/>
      <c r="BU112" s="863"/>
      <c r="BV112" s="863">
        <v>11948988</v>
      </c>
      <c r="BW112" s="863"/>
      <c r="BX112" s="863"/>
      <c r="BY112" s="863"/>
      <c r="BZ112" s="863"/>
      <c r="CA112" s="863">
        <v>11620676</v>
      </c>
      <c r="CB112" s="863"/>
      <c r="CC112" s="863"/>
      <c r="CD112" s="863"/>
      <c r="CE112" s="863"/>
      <c r="CF112" s="924">
        <v>110.4</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435</v>
      </c>
      <c r="DH112" s="863"/>
      <c r="DI112" s="863"/>
      <c r="DJ112" s="863"/>
      <c r="DK112" s="863"/>
      <c r="DL112" s="863" t="s">
        <v>435</v>
      </c>
      <c r="DM112" s="863"/>
      <c r="DN112" s="863"/>
      <c r="DO112" s="863"/>
      <c r="DP112" s="863"/>
      <c r="DQ112" s="863" t="s">
        <v>435</v>
      </c>
      <c r="DR112" s="863"/>
      <c r="DS112" s="863"/>
      <c r="DT112" s="863"/>
      <c r="DU112" s="863"/>
      <c r="DV112" s="840" t="s">
        <v>435</v>
      </c>
      <c r="DW112" s="840"/>
      <c r="DX112" s="840"/>
      <c r="DY112" s="840"/>
      <c r="DZ112" s="841"/>
    </row>
    <row r="113" spans="1:130" s="245"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1238842</v>
      </c>
      <c r="AB113" s="972"/>
      <c r="AC113" s="972"/>
      <c r="AD113" s="972"/>
      <c r="AE113" s="973"/>
      <c r="AF113" s="974">
        <v>1065727</v>
      </c>
      <c r="AG113" s="972"/>
      <c r="AH113" s="972"/>
      <c r="AI113" s="972"/>
      <c r="AJ113" s="973"/>
      <c r="AK113" s="974">
        <v>1050176</v>
      </c>
      <c r="AL113" s="972"/>
      <c r="AM113" s="972"/>
      <c r="AN113" s="972"/>
      <c r="AO113" s="973"/>
      <c r="AP113" s="975">
        <v>10</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130513</v>
      </c>
      <c r="BR113" s="863"/>
      <c r="BS113" s="863"/>
      <c r="BT113" s="863"/>
      <c r="BU113" s="863"/>
      <c r="BV113" s="863">
        <v>126304</v>
      </c>
      <c r="BW113" s="863"/>
      <c r="BX113" s="863"/>
      <c r="BY113" s="863"/>
      <c r="BZ113" s="863"/>
      <c r="CA113" s="863">
        <v>219093</v>
      </c>
      <c r="CB113" s="863"/>
      <c r="CC113" s="863"/>
      <c r="CD113" s="863"/>
      <c r="CE113" s="863"/>
      <c r="CF113" s="924">
        <v>2.1</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434</v>
      </c>
      <c r="DH113" s="826"/>
      <c r="DI113" s="826"/>
      <c r="DJ113" s="826"/>
      <c r="DK113" s="827"/>
      <c r="DL113" s="828" t="s">
        <v>435</v>
      </c>
      <c r="DM113" s="826"/>
      <c r="DN113" s="826"/>
      <c r="DO113" s="826"/>
      <c r="DP113" s="827"/>
      <c r="DQ113" s="828" t="s">
        <v>435</v>
      </c>
      <c r="DR113" s="826"/>
      <c r="DS113" s="826"/>
      <c r="DT113" s="826"/>
      <c r="DU113" s="827"/>
      <c r="DV113" s="873" t="s">
        <v>435</v>
      </c>
      <c r="DW113" s="874"/>
      <c r="DX113" s="874"/>
      <c r="DY113" s="874"/>
      <c r="DZ113" s="875"/>
    </row>
    <row r="114" spans="1:130" s="245"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66774</v>
      </c>
      <c r="AB114" s="826"/>
      <c r="AC114" s="826"/>
      <c r="AD114" s="826"/>
      <c r="AE114" s="827"/>
      <c r="AF114" s="828">
        <v>14846</v>
      </c>
      <c r="AG114" s="826"/>
      <c r="AH114" s="826"/>
      <c r="AI114" s="826"/>
      <c r="AJ114" s="827"/>
      <c r="AK114" s="828">
        <v>13800</v>
      </c>
      <c r="AL114" s="826"/>
      <c r="AM114" s="826"/>
      <c r="AN114" s="826"/>
      <c r="AO114" s="827"/>
      <c r="AP114" s="873">
        <v>0.1</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1269464</v>
      </c>
      <c r="BR114" s="863"/>
      <c r="BS114" s="863"/>
      <c r="BT114" s="863"/>
      <c r="BU114" s="863"/>
      <c r="BV114" s="863">
        <v>1158471</v>
      </c>
      <c r="BW114" s="863"/>
      <c r="BX114" s="863"/>
      <c r="BY114" s="863"/>
      <c r="BZ114" s="863"/>
      <c r="CA114" s="863">
        <v>1157348</v>
      </c>
      <c r="CB114" s="863"/>
      <c r="CC114" s="863"/>
      <c r="CD114" s="863"/>
      <c r="CE114" s="863"/>
      <c r="CF114" s="924">
        <v>11</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435</v>
      </c>
      <c r="DH114" s="826"/>
      <c r="DI114" s="826"/>
      <c r="DJ114" s="826"/>
      <c r="DK114" s="827"/>
      <c r="DL114" s="828" t="s">
        <v>435</v>
      </c>
      <c r="DM114" s="826"/>
      <c r="DN114" s="826"/>
      <c r="DO114" s="826"/>
      <c r="DP114" s="827"/>
      <c r="DQ114" s="828" t="s">
        <v>435</v>
      </c>
      <c r="DR114" s="826"/>
      <c r="DS114" s="826"/>
      <c r="DT114" s="826"/>
      <c r="DU114" s="827"/>
      <c r="DV114" s="873" t="s">
        <v>435</v>
      </c>
      <c r="DW114" s="874"/>
      <c r="DX114" s="874"/>
      <c r="DY114" s="874"/>
      <c r="DZ114" s="875"/>
    </row>
    <row r="115" spans="1:130" s="245"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2101</v>
      </c>
      <c r="AB115" s="972"/>
      <c r="AC115" s="972"/>
      <c r="AD115" s="972"/>
      <c r="AE115" s="973"/>
      <c r="AF115" s="974">
        <v>2101</v>
      </c>
      <c r="AG115" s="972"/>
      <c r="AH115" s="972"/>
      <c r="AI115" s="972"/>
      <c r="AJ115" s="973"/>
      <c r="AK115" s="974">
        <v>2101</v>
      </c>
      <c r="AL115" s="972"/>
      <c r="AM115" s="972"/>
      <c r="AN115" s="972"/>
      <c r="AO115" s="973"/>
      <c r="AP115" s="975">
        <v>0</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6067</v>
      </c>
      <c r="BR115" s="863"/>
      <c r="BS115" s="863"/>
      <c r="BT115" s="863"/>
      <c r="BU115" s="863"/>
      <c r="BV115" s="863">
        <v>5219</v>
      </c>
      <c r="BW115" s="863"/>
      <c r="BX115" s="863"/>
      <c r="BY115" s="863"/>
      <c r="BZ115" s="863"/>
      <c r="CA115" s="863">
        <v>7942</v>
      </c>
      <c r="CB115" s="863"/>
      <c r="CC115" s="863"/>
      <c r="CD115" s="863"/>
      <c r="CE115" s="863"/>
      <c r="CF115" s="924">
        <v>0.1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435</v>
      </c>
      <c r="DM115" s="826"/>
      <c r="DN115" s="826"/>
      <c r="DO115" s="826"/>
      <c r="DP115" s="827"/>
      <c r="DQ115" s="828" t="s">
        <v>436</v>
      </c>
      <c r="DR115" s="826"/>
      <c r="DS115" s="826"/>
      <c r="DT115" s="826"/>
      <c r="DU115" s="827"/>
      <c r="DV115" s="873" t="s">
        <v>435</v>
      </c>
      <c r="DW115" s="874"/>
      <c r="DX115" s="874"/>
      <c r="DY115" s="874"/>
      <c r="DZ115" s="875"/>
    </row>
    <row r="116" spans="1:130" s="245"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435</v>
      </c>
      <c r="AB116" s="826"/>
      <c r="AC116" s="826"/>
      <c r="AD116" s="826"/>
      <c r="AE116" s="827"/>
      <c r="AF116" s="828" t="s">
        <v>435</v>
      </c>
      <c r="AG116" s="826"/>
      <c r="AH116" s="826"/>
      <c r="AI116" s="826"/>
      <c r="AJ116" s="827"/>
      <c r="AK116" s="828" t="s">
        <v>435</v>
      </c>
      <c r="AL116" s="826"/>
      <c r="AM116" s="826"/>
      <c r="AN116" s="826"/>
      <c r="AO116" s="827"/>
      <c r="AP116" s="873" t="s">
        <v>435</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434</v>
      </c>
      <c r="BR116" s="863"/>
      <c r="BS116" s="863"/>
      <c r="BT116" s="863"/>
      <c r="BU116" s="863"/>
      <c r="BV116" s="863" t="s">
        <v>435</v>
      </c>
      <c r="BW116" s="863"/>
      <c r="BX116" s="863"/>
      <c r="BY116" s="863"/>
      <c r="BZ116" s="863"/>
      <c r="CA116" s="863" t="s">
        <v>435</v>
      </c>
      <c r="CB116" s="863"/>
      <c r="CC116" s="863"/>
      <c r="CD116" s="863"/>
      <c r="CE116" s="863"/>
      <c r="CF116" s="924" t="s">
        <v>436</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6302</v>
      </c>
      <c r="DH116" s="826"/>
      <c r="DI116" s="826"/>
      <c r="DJ116" s="826"/>
      <c r="DK116" s="827"/>
      <c r="DL116" s="828">
        <v>4201</v>
      </c>
      <c r="DM116" s="826"/>
      <c r="DN116" s="826"/>
      <c r="DO116" s="826"/>
      <c r="DP116" s="827"/>
      <c r="DQ116" s="828">
        <v>2101</v>
      </c>
      <c r="DR116" s="826"/>
      <c r="DS116" s="826"/>
      <c r="DT116" s="826"/>
      <c r="DU116" s="827"/>
      <c r="DV116" s="873">
        <v>0</v>
      </c>
      <c r="DW116" s="874"/>
      <c r="DX116" s="874"/>
      <c r="DY116" s="874"/>
      <c r="DZ116" s="875"/>
    </row>
    <row r="117" spans="1:130" s="245"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3413142</v>
      </c>
      <c r="AB117" s="958"/>
      <c r="AC117" s="958"/>
      <c r="AD117" s="958"/>
      <c r="AE117" s="959"/>
      <c r="AF117" s="960">
        <v>3151101</v>
      </c>
      <c r="AG117" s="958"/>
      <c r="AH117" s="958"/>
      <c r="AI117" s="958"/>
      <c r="AJ117" s="959"/>
      <c r="AK117" s="960">
        <v>3144301</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458</v>
      </c>
      <c r="BW117" s="863"/>
      <c r="BX117" s="863"/>
      <c r="BY117" s="863"/>
      <c r="BZ117" s="863"/>
      <c r="CA117" s="863" t="s">
        <v>127</v>
      </c>
      <c r="CB117" s="863"/>
      <c r="CC117" s="863"/>
      <c r="CD117" s="863"/>
      <c r="CE117" s="863"/>
      <c r="CF117" s="924" t="s">
        <v>459</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461</v>
      </c>
      <c r="DH117" s="826"/>
      <c r="DI117" s="826"/>
      <c r="DJ117" s="826"/>
      <c r="DK117" s="827"/>
      <c r="DL117" s="828" t="s">
        <v>462</v>
      </c>
      <c r="DM117" s="826"/>
      <c r="DN117" s="826"/>
      <c r="DO117" s="826"/>
      <c r="DP117" s="827"/>
      <c r="DQ117" s="828" t="s">
        <v>127</v>
      </c>
      <c r="DR117" s="826"/>
      <c r="DS117" s="826"/>
      <c r="DT117" s="826"/>
      <c r="DU117" s="827"/>
      <c r="DV117" s="873" t="s">
        <v>458</v>
      </c>
      <c r="DW117" s="874"/>
      <c r="DX117" s="874"/>
      <c r="DY117" s="874"/>
      <c r="DZ117" s="875"/>
    </row>
    <row r="118" spans="1:130" s="245"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307</v>
      </c>
      <c r="AG118" s="951"/>
      <c r="AH118" s="951"/>
      <c r="AI118" s="951"/>
      <c r="AJ118" s="952"/>
      <c r="AK118" s="953" t="s">
        <v>306</v>
      </c>
      <c r="AL118" s="951"/>
      <c r="AM118" s="951"/>
      <c r="AN118" s="951"/>
      <c r="AO118" s="952"/>
      <c r="AP118" s="954" t="s">
        <v>428</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458</v>
      </c>
      <c r="DH118" s="826"/>
      <c r="DI118" s="826"/>
      <c r="DJ118" s="826"/>
      <c r="DK118" s="827"/>
      <c r="DL118" s="828" t="s">
        <v>127</v>
      </c>
      <c r="DM118" s="826"/>
      <c r="DN118" s="826"/>
      <c r="DO118" s="826"/>
      <c r="DP118" s="827"/>
      <c r="DQ118" s="828" t="s">
        <v>461</v>
      </c>
      <c r="DR118" s="826"/>
      <c r="DS118" s="826"/>
      <c r="DT118" s="826"/>
      <c r="DU118" s="827"/>
      <c r="DV118" s="873" t="s">
        <v>465</v>
      </c>
      <c r="DW118" s="874"/>
      <c r="DX118" s="874"/>
      <c r="DY118" s="874"/>
      <c r="DZ118" s="875"/>
    </row>
    <row r="119" spans="1:130" s="245"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458</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6" t="s">
        <v>185</v>
      </c>
      <c r="BA119" s="276"/>
      <c r="BB119" s="276"/>
      <c r="BC119" s="276"/>
      <c r="BD119" s="276"/>
      <c r="BE119" s="276"/>
      <c r="BF119" s="276"/>
      <c r="BG119" s="276"/>
      <c r="BH119" s="276"/>
      <c r="BI119" s="276"/>
      <c r="BJ119" s="276"/>
      <c r="BK119" s="276"/>
      <c r="BL119" s="276"/>
      <c r="BM119" s="276"/>
      <c r="BN119" s="276"/>
      <c r="BO119" s="926" t="s">
        <v>466</v>
      </c>
      <c r="BP119" s="927"/>
      <c r="BQ119" s="931">
        <v>39082068</v>
      </c>
      <c r="BR119" s="894"/>
      <c r="BS119" s="894"/>
      <c r="BT119" s="894"/>
      <c r="BU119" s="894"/>
      <c r="BV119" s="894">
        <v>37940364</v>
      </c>
      <c r="BW119" s="894"/>
      <c r="BX119" s="894"/>
      <c r="BY119" s="894"/>
      <c r="BZ119" s="894"/>
      <c r="CA119" s="894">
        <v>35682273</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459</v>
      </c>
      <c r="DH119" s="809"/>
      <c r="DI119" s="809"/>
      <c r="DJ119" s="809"/>
      <c r="DK119" s="810"/>
      <c r="DL119" s="811" t="s">
        <v>127</v>
      </c>
      <c r="DM119" s="809"/>
      <c r="DN119" s="809"/>
      <c r="DO119" s="809"/>
      <c r="DP119" s="810"/>
      <c r="DQ119" s="811" t="s">
        <v>468</v>
      </c>
      <c r="DR119" s="809"/>
      <c r="DS119" s="809"/>
      <c r="DT119" s="809"/>
      <c r="DU119" s="810"/>
      <c r="DV119" s="897" t="s">
        <v>462</v>
      </c>
      <c r="DW119" s="898"/>
      <c r="DX119" s="898"/>
      <c r="DY119" s="898"/>
      <c r="DZ119" s="899"/>
    </row>
    <row r="120" spans="1:130" s="245"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468</v>
      </c>
      <c r="AB120" s="826"/>
      <c r="AC120" s="826"/>
      <c r="AD120" s="826"/>
      <c r="AE120" s="827"/>
      <c r="AF120" s="828" t="s">
        <v>459</v>
      </c>
      <c r="AG120" s="826"/>
      <c r="AH120" s="826"/>
      <c r="AI120" s="826"/>
      <c r="AJ120" s="827"/>
      <c r="AK120" s="828" t="s">
        <v>461</v>
      </c>
      <c r="AL120" s="826"/>
      <c r="AM120" s="826"/>
      <c r="AN120" s="826"/>
      <c r="AO120" s="827"/>
      <c r="AP120" s="873" t="s">
        <v>127</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8729542</v>
      </c>
      <c r="BR120" s="891"/>
      <c r="BS120" s="891"/>
      <c r="BT120" s="891"/>
      <c r="BU120" s="891"/>
      <c r="BV120" s="891">
        <v>9595039</v>
      </c>
      <c r="BW120" s="891"/>
      <c r="BX120" s="891"/>
      <c r="BY120" s="891"/>
      <c r="BZ120" s="891"/>
      <c r="CA120" s="891">
        <v>8630262</v>
      </c>
      <c r="CB120" s="891"/>
      <c r="CC120" s="891"/>
      <c r="CD120" s="891"/>
      <c r="CE120" s="891"/>
      <c r="CF120" s="915">
        <v>82</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12135327</v>
      </c>
      <c r="DH120" s="891"/>
      <c r="DI120" s="891"/>
      <c r="DJ120" s="891"/>
      <c r="DK120" s="891"/>
      <c r="DL120" s="891">
        <v>11948988</v>
      </c>
      <c r="DM120" s="891"/>
      <c r="DN120" s="891"/>
      <c r="DO120" s="891"/>
      <c r="DP120" s="891"/>
      <c r="DQ120" s="891">
        <v>11620676</v>
      </c>
      <c r="DR120" s="891"/>
      <c r="DS120" s="891"/>
      <c r="DT120" s="891"/>
      <c r="DU120" s="891"/>
      <c r="DV120" s="892">
        <v>110.4</v>
      </c>
      <c r="DW120" s="892"/>
      <c r="DX120" s="892"/>
      <c r="DY120" s="892"/>
      <c r="DZ120" s="893"/>
    </row>
    <row r="121" spans="1:130" s="245"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458</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6219670</v>
      </c>
      <c r="BR121" s="863"/>
      <c r="BS121" s="863"/>
      <c r="BT121" s="863"/>
      <c r="BU121" s="863"/>
      <c r="BV121" s="863">
        <v>6542521</v>
      </c>
      <c r="BW121" s="863"/>
      <c r="BX121" s="863"/>
      <c r="BY121" s="863"/>
      <c r="BZ121" s="863"/>
      <c r="CA121" s="863">
        <v>6454682</v>
      </c>
      <c r="CB121" s="863"/>
      <c r="CC121" s="863"/>
      <c r="CD121" s="863"/>
      <c r="CE121" s="863"/>
      <c r="CF121" s="924">
        <v>61.3</v>
      </c>
      <c r="CG121" s="925"/>
      <c r="CH121" s="925"/>
      <c r="CI121" s="925"/>
      <c r="CJ121" s="925"/>
      <c r="CK121" s="918"/>
      <c r="CL121" s="904"/>
      <c r="CM121" s="904"/>
      <c r="CN121" s="904"/>
      <c r="CO121" s="905"/>
      <c r="CP121" s="884" t="s">
        <v>402</v>
      </c>
      <c r="CQ121" s="885"/>
      <c r="CR121" s="885"/>
      <c r="CS121" s="885"/>
      <c r="CT121" s="885"/>
      <c r="CU121" s="885"/>
      <c r="CV121" s="885"/>
      <c r="CW121" s="885"/>
      <c r="CX121" s="885"/>
      <c r="CY121" s="885"/>
      <c r="CZ121" s="885"/>
      <c r="DA121" s="885"/>
      <c r="DB121" s="885"/>
      <c r="DC121" s="885"/>
      <c r="DD121" s="885"/>
      <c r="DE121" s="885"/>
      <c r="DF121" s="886"/>
      <c r="DG121" s="862" t="s">
        <v>127</v>
      </c>
      <c r="DH121" s="863"/>
      <c r="DI121" s="863"/>
      <c r="DJ121" s="863"/>
      <c r="DK121" s="863"/>
      <c r="DL121" s="863" t="s">
        <v>127</v>
      </c>
      <c r="DM121" s="863"/>
      <c r="DN121" s="863"/>
      <c r="DO121" s="863"/>
      <c r="DP121" s="863"/>
      <c r="DQ121" s="863" t="s">
        <v>127</v>
      </c>
      <c r="DR121" s="863"/>
      <c r="DS121" s="863"/>
      <c r="DT121" s="863"/>
      <c r="DU121" s="863"/>
      <c r="DV121" s="840" t="s">
        <v>465</v>
      </c>
      <c r="DW121" s="840"/>
      <c r="DX121" s="840"/>
      <c r="DY121" s="840"/>
      <c r="DZ121" s="841"/>
    </row>
    <row r="122" spans="1:130" s="245"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461</v>
      </c>
      <c r="AB122" s="826"/>
      <c r="AC122" s="826"/>
      <c r="AD122" s="826"/>
      <c r="AE122" s="827"/>
      <c r="AF122" s="828" t="s">
        <v>462</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23459103</v>
      </c>
      <c r="BR122" s="894"/>
      <c r="BS122" s="894"/>
      <c r="BT122" s="894"/>
      <c r="BU122" s="894"/>
      <c r="BV122" s="894">
        <v>22910376</v>
      </c>
      <c r="BW122" s="894"/>
      <c r="BX122" s="894"/>
      <c r="BY122" s="894"/>
      <c r="BZ122" s="894"/>
      <c r="CA122" s="894">
        <v>22179504</v>
      </c>
      <c r="CB122" s="894"/>
      <c r="CC122" s="894"/>
      <c r="CD122" s="894"/>
      <c r="CE122" s="894"/>
      <c r="CF122" s="895">
        <v>210.6</v>
      </c>
      <c r="CG122" s="896"/>
      <c r="CH122" s="896"/>
      <c r="CI122" s="896"/>
      <c r="CJ122" s="896"/>
      <c r="CK122" s="918"/>
      <c r="CL122" s="904"/>
      <c r="CM122" s="904"/>
      <c r="CN122" s="904"/>
      <c r="CO122" s="905"/>
      <c r="CP122" s="884" t="s">
        <v>403</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127</v>
      </c>
      <c r="DR122" s="863"/>
      <c r="DS122" s="863"/>
      <c r="DT122" s="863"/>
      <c r="DU122" s="863"/>
      <c r="DV122" s="840" t="s">
        <v>127</v>
      </c>
      <c r="DW122" s="840"/>
      <c r="DX122" s="840"/>
      <c r="DY122" s="840"/>
      <c r="DZ122" s="841"/>
    </row>
    <row r="123" spans="1:130" s="245"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2101</v>
      </c>
      <c r="AB123" s="826"/>
      <c r="AC123" s="826"/>
      <c r="AD123" s="826"/>
      <c r="AE123" s="827"/>
      <c r="AF123" s="828">
        <v>2101</v>
      </c>
      <c r="AG123" s="826"/>
      <c r="AH123" s="826"/>
      <c r="AI123" s="826"/>
      <c r="AJ123" s="827"/>
      <c r="AK123" s="828">
        <v>2101</v>
      </c>
      <c r="AL123" s="826"/>
      <c r="AM123" s="826"/>
      <c r="AN123" s="826"/>
      <c r="AO123" s="827"/>
      <c r="AP123" s="873">
        <v>0</v>
      </c>
      <c r="AQ123" s="874"/>
      <c r="AR123" s="874"/>
      <c r="AS123" s="874"/>
      <c r="AT123" s="875"/>
      <c r="AU123" s="938"/>
      <c r="AV123" s="939"/>
      <c r="AW123" s="939"/>
      <c r="AX123" s="939"/>
      <c r="AY123" s="939"/>
      <c r="AZ123" s="276" t="s">
        <v>185</v>
      </c>
      <c r="BA123" s="276"/>
      <c r="BB123" s="276"/>
      <c r="BC123" s="276"/>
      <c r="BD123" s="276"/>
      <c r="BE123" s="276"/>
      <c r="BF123" s="276"/>
      <c r="BG123" s="276"/>
      <c r="BH123" s="276"/>
      <c r="BI123" s="276"/>
      <c r="BJ123" s="276"/>
      <c r="BK123" s="276"/>
      <c r="BL123" s="276"/>
      <c r="BM123" s="276"/>
      <c r="BN123" s="276"/>
      <c r="BO123" s="926" t="s">
        <v>476</v>
      </c>
      <c r="BP123" s="927"/>
      <c r="BQ123" s="881">
        <v>38408315</v>
      </c>
      <c r="BR123" s="882"/>
      <c r="BS123" s="882"/>
      <c r="BT123" s="882"/>
      <c r="BU123" s="882"/>
      <c r="BV123" s="882">
        <v>39047936</v>
      </c>
      <c r="BW123" s="882"/>
      <c r="BX123" s="882"/>
      <c r="BY123" s="882"/>
      <c r="BZ123" s="882"/>
      <c r="CA123" s="882">
        <v>37264448</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458</v>
      </c>
      <c r="DH123" s="826"/>
      <c r="DI123" s="826"/>
      <c r="DJ123" s="826"/>
      <c r="DK123" s="827"/>
      <c r="DL123" s="828" t="s">
        <v>462</v>
      </c>
      <c r="DM123" s="826"/>
      <c r="DN123" s="826"/>
      <c r="DO123" s="826"/>
      <c r="DP123" s="827"/>
      <c r="DQ123" s="828" t="s">
        <v>127</v>
      </c>
      <c r="DR123" s="826"/>
      <c r="DS123" s="826"/>
      <c r="DT123" s="826"/>
      <c r="DU123" s="827"/>
      <c r="DV123" s="873" t="s">
        <v>127</v>
      </c>
      <c r="DW123" s="874"/>
      <c r="DX123" s="874"/>
      <c r="DY123" s="874"/>
      <c r="DZ123" s="875"/>
    </row>
    <row r="124" spans="1:130" s="245"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458</v>
      </c>
      <c r="AB124" s="826"/>
      <c r="AC124" s="826"/>
      <c r="AD124" s="826"/>
      <c r="AE124" s="827"/>
      <c r="AF124" s="828" t="s">
        <v>462</v>
      </c>
      <c r="AG124" s="826"/>
      <c r="AH124" s="826"/>
      <c r="AI124" s="826"/>
      <c r="AJ124" s="827"/>
      <c r="AK124" s="828" t="s">
        <v>127</v>
      </c>
      <c r="AL124" s="826"/>
      <c r="AM124" s="826"/>
      <c r="AN124" s="826"/>
      <c r="AO124" s="827"/>
      <c r="AP124" s="873" t="s">
        <v>127</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6.4</v>
      </c>
      <c r="BR124" s="880"/>
      <c r="BS124" s="880"/>
      <c r="BT124" s="880"/>
      <c r="BU124" s="880"/>
      <c r="BV124" s="880" t="s">
        <v>127</v>
      </c>
      <c r="BW124" s="880"/>
      <c r="BX124" s="880"/>
      <c r="BY124" s="880"/>
      <c r="BZ124" s="880"/>
      <c r="CA124" s="880" t="s">
        <v>127</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127</v>
      </c>
      <c r="DM124" s="809"/>
      <c r="DN124" s="809"/>
      <c r="DO124" s="809"/>
      <c r="DP124" s="810"/>
      <c r="DQ124" s="811" t="s">
        <v>461</v>
      </c>
      <c r="DR124" s="809"/>
      <c r="DS124" s="809"/>
      <c r="DT124" s="809"/>
      <c r="DU124" s="810"/>
      <c r="DV124" s="897" t="s">
        <v>127</v>
      </c>
      <c r="DW124" s="898"/>
      <c r="DX124" s="898"/>
      <c r="DY124" s="898"/>
      <c r="DZ124" s="899"/>
    </row>
    <row r="125" spans="1:130" s="245"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461</v>
      </c>
      <c r="AB125" s="826"/>
      <c r="AC125" s="826"/>
      <c r="AD125" s="826"/>
      <c r="AE125" s="827"/>
      <c r="AF125" s="828" t="s">
        <v>127</v>
      </c>
      <c r="AG125" s="826"/>
      <c r="AH125" s="826"/>
      <c r="AI125" s="826"/>
      <c r="AJ125" s="827"/>
      <c r="AK125" s="828" t="s">
        <v>127</v>
      </c>
      <c r="AL125" s="826"/>
      <c r="AM125" s="826"/>
      <c r="AN125" s="826"/>
      <c r="AO125" s="827"/>
      <c r="AP125" s="873" t="s">
        <v>461</v>
      </c>
      <c r="AQ125" s="874"/>
      <c r="AR125" s="874"/>
      <c r="AS125" s="874"/>
      <c r="AT125" s="875"/>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468</v>
      </c>
      <c r="DW125" s="892"/>
      <c r="DX125" s="892"/>
      <c r="DY125" s="892"/>
      <c r="DZ125" s="893"/>
    </row>
    <row r="126" spans="1:130" s="245"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127</v>
      </c>
      <c r="AB126" s="826"/>
      <c r="AC126" s="826"/>
      <c r="AD126" s="826"/>
      <c r="AE126" s="827"/>
      <c r="AF126" s="828" t="s">
        <v>127</v>
      </c>
      <c r="AG126" s="826"/>
      <c r="AH126" s="826"/>
      <c r="AI126" s="826"/>
      <c r="AJ126" s="827"/>
      <c r="AK126" s="828" t="s">
        <v>127</v>
      </c>
      <c r="AL126" s="826"/>
      <c r="AM126" s="826"/>
      <c r="AN126" s="826"/>
      <c r="AO126" s="827"/>
      <c r="AP126" s="873" t="s">
        <v>458</v>
      </c>
      <c r="AQ126" s="874"/>
      <c r="AR126" s="874"/>
      <c r="AS126" s="874"/>
      <c r="AT126" s="875"/>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461</v>
      </c>
      <c r="DH126" s="863"/>
      <c r="DI126" s="863"/>
      <c r="DJ126" s="863"/>
      <c r="DK126" s="863"/>
      <c r="DL126" s="863" t="s">
        <v>458</v>
      </c>
      <c r="DM126" s="863"/>
      <c r="DN126" s="863"/>
      <c r="DO126" s="863"/>
      <c r="DP126" s="863"/>
      <c r="DQ126" s="863" t="s">
        <v>468</v>
      </c>
      <c r="DR126" s="863"/>
      <c r="DS126" s="863"/>
      <c r="DT126" s="863"/>
      <c r="DU126" s="863"/>
      <c r="DV126" s="840" t="s">
        <v>127</v>
      </c>
      <c r="DW126" s="840"/>
      <c r="DX126" s="840"/>
      <c r="DY126" s="840"/>
      <c r="DZ126" s="841"/>
    </row>
    <row r="127" spans="1:130" s="245"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468</v>
      </c>
      <c r="AB127" s="826"/>
      <c r="AC127" s="826"/>
      <c r="AD127" s="826"/>
      <c r="AE127" s="827"/>
      <c r="AF127" s="828" t="s">
        <v>461</v>
      </c>
      <c r="AG127" s="826"/>
      <c r="AH127" s="826"/>
      <c r="AI127" s="826"/>
      <c r="AJ127" s="827"/>
      <c r="AK127" s="828" t="s">
        <v>458</v>
      </c>
      <c r="AL127" s="826"/>
      <c r="AM127" s="826"/>
      <c r="AN127" s="826"/>
      <c r="AO127" s="827"/>
      <c r="AP127" s="873" t="s">
        <v>465</v>
      </c>
      <c r="AQ127" s="874"/>
      <c r="AR127" s="874"/>
      <c r="AS127" s="874"/>
      <c r="AT127" s="875"/>
      <c r="AU127" s="281"/>
      <c r="AV127" s="281"/>
      <c r="AW127" s="281"/>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1"/>
      <c r="CB127" s="281"/>
      <c r="CC127" s="281"/>
      <c r="CD127" s="282"/>
      <c r="CE127" s="282"/>
      <c r="CF127" s="282"/>
      <c r="CG127" s="279"/>
      <c r="CH127" s="279"/>
      <c r="CI127" s="279"/>
      <c r="CJ127" s="280"/>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127</v>
      </c>
      <c r="DR127" s="863"/>
      <c r="DS127" s="863"/>
      <c r="DT127" s="863"/>
      <c r="DU127" s="863"/>
      <c r="DV127" s="840" t="s">
        <v>465</v>
      </c>
      <c r="DW127" s="840"/>
      <c r="DX127" s="840"/>
      <c r="DY127" s="840"/>
      <c r="DZ127" s="841"/>
    </row>
    <row r="128" spans="1:130" s="245"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517304</v>
      </c>
      <c r="AB128" s="847"/>
      <c r="AC128" s="847"/>
      <c r="AD128" s="847"/>
      <c r="AE128" s="848"/>
      <c r="AF128" s="849">
        <v>590029</v>
      </c>
      <c r="AG128" s="847"/>
      <c r="AH128" s="847"/>
      <c r="AI128" s="847"/>
      <c r="AJ128" s="848"/>
      <c r="AK128" s="849">
        <v>709930</v>
      </c>
      <c r="AL128" s="847"/>
      <c r="AM128" s="847"/>
      <c r="AN128" s="847"/>
      <c r="AO128" s="848"/>
      <c r="AP128" s="850"/>
      <c r="AQ128" s="851"/>
      <c r="AR128" s="851"/>
      <c r="AS128" s="851"/>
      <c r="AT128" s="852"/>
      <c r="AU128" s="281"/>
      <c r="AV128" s="281"/>
      <c r="AW128" s="281"/>
      <c r="AX128" s="853" t="s">
        <v>491</v>
      </c>
      <c r="AY128" s="854"/>
      <c r="AZ128" s="854"/>
      <c r="BA128" s="854"/>
      <c r="BB128" s="854"/>
      <c r="BC128" s="854"/>
      <c r="BD128" s="854"/>
      <c r="BE128" s="855"/>
      <c r="BF128" s="832" t="s">
        <v>468</v>
      </c>
      <c r="BG128" s="833"/>
      <c r="BH128" s="833"/>
      <c r="BI128" s="833"/>
      <c r="BJ128" s="833"/>
      <c r="BK128" s="833"/>
      <c r="BL128" s="856"/>
      <c r="BM128" s="832">
        <v>13.01</v>
      </c>
      <c r="BN128" s="833"/>
      <c r="BO128" s="833"/>
      <c r="BP128" s="833"/>
      <c r="BQ128" s="833"/>
      <c r="BR128" s="833"/>
      <c r="BS128" s="856"/>
      <c r="BT128" s="832">
        <v>20</v>
      </c>
      <c r="BU128" s="833"/>
      <c r="BV128" s="833"/>
      <c r="BW128" s="833"/>
      <c r="BX128" s="833"/>
      <c r="BY128" s="833"/>
      <c r="BZ128" s="834"/>
      <c r="CA128" s="282"/>
      <c r="CB128" s="282"/>
      <c r="CC128" s="282"/>
      <c r="CD128" s="282"/>
      <c r="CE128" s="282"/>
      <c r="CF128" s="282"/>
      <c r="CG128" s="279"/>
      <c r="CH128" s="279"/>
      <c r="CI128" s="279"/>
      <c r="CJ128" s="280"/>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6067</v>
      </c>
      <c r="DH128" s="837"/>
      <c r="DI128" s="837"/>
      <c r="DJ128" s="837"/>
      <c r="DK128" s="837"/>
      <c r="DL128" s="837">
        <v>5219</v>
      </c>
      <c r="DM128" s="837"/>
      <c r="DN128" s="837"/>
      <c r="DO128" s="837"/>
      <c r="DP128" s="837"/>
      <c r="DQ128" s="837">
        <v>7942</v>
      </c>
      <c r="DR128" s="837"/>
      <c r="DS128" s="837"/>
      <c r="DT128" s="837"/>
      <c r="DU128" s="837"/>
      <c r="DV128" s="838">
        <v>0.1</v>
      </c>
      <c r="DW128" s="838"/>
      <c r="DX128" s="838"/>
      <c r="DY128" s="838"/>
      <c r="DZ128" s="839"/>
    </row>
    <row r="129" spans="1:131" s="245"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12446514</v>
      </c>
      <c r="AB129" s="826"/>
      <c r="AC129" s="826"/>
      <c r="AD129" s="826"/>
      <c r="AE129" s="827"/>
      <c r="AF129" s="828">
        <v>12443051</v>
      </c>
      <c r="AG129" s="826"/>
      <c r="AH129" s="826"/>
      <c r="AI129" s="826"/>
      <c r="AJ129" s="827"/>
      <c r="AK129" s="828">
        <v>12404022</v>
      </c>
      <c r="AL129" s="826"/>
      <c r="AM129" s="826"/>
      <c r="AN129" s="826"/>
      <c r="AO129" s="827"/>
      <c r="AP129" s="829"/>
      <c r="AQ129" s="830"/>
      <c r="AR129" s="830"/>
      <c r="AS129" s="830"/>
      <c r="AT129" s="831"/>
      <c r="AU129" s="283"/>
      <c r="AV129" s="283"/>
      <c r="AW129" s="283"/>
      <c r="AX129" s="795" t="s">
        <v>494</v>
      </c>
      <c r="AY129" s="796"/>
      <c r="AZ129" s="796"/>
      <c r="BA129" s="796"/>
      <c r="BB129" s="796"/>
      <c r="BC129" s="796"/>
      <c r="BD129" s="796"/>
      <c r="BE129" s="797"/>
      <c r="BF129" s="815" t="s">
        <v>127</v>
      </c>
      <c r="BG129" s="816"/>
      <c r="BH129" s="816"/>
      <c r="BI129" s="816"/>
      <c r="BJ129" s="816"/>
      <c r="BK129" s="816"/>
      <c r="BL129" s="817"/>
      <c r="BM129" s="815">
        <v>18.010000000000002</v>
      </c>
      <c r="BN129" s="816"/>
      <c r="BO129" s="816"/>
      <c r="BP129" s="816"/>
      <c r="BQ129" s="816"/>
      <c r="BR129" s="816"/>
      <c r="BS129" s="817"/>
      <c r="BT129" s="815">
        <v>30</v>
      </c>
      <c r="BU129" s="818"/>
      <c r="BV129" s="818"/>
      <c r="BW129" s="818"/>
      <c r="BX129" s="818"/>
      <c r="BY129" s="818"/>
      <c r="BZ129" s="819"/>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1953752</v>
      </c>
      <c r="AB130" s="826"/>
      <c r="AC130" s="826"/>
      <c r="AD130" s="826"/>
      <c r="AE130" s="827"/>
      <c r="AF130" s="828">
        <v>1934113</v>
      </c>
      <c r="AG130" s="826"/>
      <c r="AH130" s="826"/>
      <c r="AI130" s="826"/>
      <c r="AJ130" s="827"/>
      <c r="AK130" s="828">
        <v>1873349</v>
      </c>
      <c r="AL130" s="826"/>
      <c r="AM130" s="826"/>
      <c r="AN130" s="826"/>
      <c r="AO130" s="827"/>
      <c r="AP130" s="829"/>
      <c r="AQ130" s="830"/>
      <c r="AR130" s="830"/>
      <c r="AS130" s="830"/>
      <c r="AT130" s="831"/>
      <c r="AU130" s="283"/>
      <c r="AV130" s="283"/>
      <c r="AW130" s="283"/>
      <c r="AX130" s="795" t="s">
        <v>497</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10492762</v>
      </c>
      <c r="AB131" s="809"/>
      <c r="AC131" s="809"/>
      <c r="AD131" s="809"/>
      <c r="AE131" s="810"/>
      <c r="AF131" s="811">
        <v>10508938</v>
      </c>
      <c r="AG131" s="809"/>
      <c r="AH131" s="809"/>
      <c r="AI131" s="809"/>
      <c r="AJ131" s="810"/>
      <c r="AK131" s="811">
        <v>10530673</v>
      </c>
      <c r="AL131" s="809"/>
      <c r="AM131" s="809"/>
      <c r="AN131" s="809"/>
      <c r="AO131" s="810"/>
      <c r="AP131" s="812"/>
      <c r="AQ131" s="813"/>
      <c r="AR131" s="813"/>
      <c r="AS131" s="813"/>
      <c r="AT131" s="814"/>
      <c r="AU131" s="283"/>
      <c r="AV131" s="283"/>
      <c r="AW131" s="283"/>
      <c r="AX131" s="773" t="s">
        <v>499</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8.9784367550000006</v>
      </c>
      <c r="AB132" s="789"/>
      <c r="AC132" s="789"/>
      <c r="AD132" s="789"/>
      <c r="AE132" s="790"/>
      <c r="AF132" s="791">
        <v>5.9659596429999997</v>
      </c>
      <c r="AG132" s="789"/>
      <c r="AH132" s="789"/>
      <c r="AI132" s="789"/>
      <c r="AJ132" s="790"/>
      <c r="AK132" s="791">
        <v>5.3275037599999999</v>
      </c>
      <c r="AL132" s="789"/>
      <c r="AM132" s="789"/>
      <c r="AN132" s="789"/>
      <c r="AO132" s="790"/>
      <c r="AP132" s="792"/>
      <c r="AQ132" s="793"/>
      <c r="AR132" s="793"/>
      <c r="AS132" s="793"/>
      <c r="AT132" s="794"/>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9.1</v>
      </c>
      <c r="AB133" s="768"/>
      <c r="AC133" s="768"/>
      <c r="AD133" s="768"/>
      <c r="AE133" s="769"/>
      <c r="AF133" s="767">
        <v>8.1</v>
      </c>
      <c r="AG133" s="768"/>
      <c r="AH133" s="768"/>
      <c r="AI133" s="768"/>
      <c r="AJ133" s="769"/>
      <c r="AK133" s="767">
        <v>6.7</v>
      </c>
      <c r="AL133" s="768"/>
      <c r="AM133" s="768"/>
      <c r="AN133" s="768"/>
      <c r="AO133" s="769"/>
      <c r="AP133" s="770"/>
      <c r="AQ133" s="771"/>
      <c r="AR133" s="771"/>
      <c r="AS133" s="771"/>
      <c r="AT133" s="772"/>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GvlrEr7qj+y/5nBjDzK4EWtbHwMe6HJkF5QjUPGVLZ4SoCYEXRg41obu2FbNTuggMRYRUK9Ne6afeP1As66VEg==" saltValue="qLpQT7ZXBYRzTQHtQQIN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6" zoomScale="85" zoomScaleNormal="85" zoomScaleSheetLayoutView="85" workbookViewId="0">
      <selection activeCell="CN28" sqref="CN28"/>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503</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LmaC41am8ogxTofjKs/xf3UAGL6TVEocLPLNBXBSqFD5oGAu4fErIuedgJJOzjV7/5bk0LEBBr1rmQZByKgymQ==" saltValue="QK7/qWRnmfzrpZYowjrJvw=="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S31" zoomScale="85" zoomScaleNormal="8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GXmBJroX2jTQi6PFD3mVuQ9rTIYMjj5bE6DmqxcrMkd9QLFq1+xLxDR8riyIqT9j5ev6hSyIJg/Bf4Trp0uw==" saltValue="iqkT3i62eRq0wRf+fevcU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37"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0" t="s">
        <v>506</v>
      </c>
      <c r="AP7" s="302"/>
      <c r="AQ7" s="303" t="s">
        <v>507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1"/>
      <c r="AP8" s="308" t="s">
        <v>508</v>
      </c>
      <c r="AQ8" s="309" t="s">
        <v>509</v>
      </c>
      <c r="AR8" s="310" t="s">
        <v>510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4" t="s">
        <v>511</v>
      </c>
      <c r="AL9" s="1195"/>
      <c r="AM9" s="1195"/>
      <c r="AN9" s="1196"/>
      <c r="AO9" s="311">
        <v>3570645</v>
      </c>
      <c r="AP9" s="311">
        <v>57207</v>
      </c>
      <c r="AQ9" s="312">
        <v>57754</v>
      </c>
      <c r="AR9" s="313">
        <v>-0.9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4" t="s">
        <v>512</v>
      </c>
      <c r="AL10" s="1195"/>
      <c r="AM10" s="1195"/>
      <c r="AN10" s="1196"/>
      <c r="AO10" s="314">
        <v>5196</v>
      </c>
      <c r="AP10" s="314">
        <v>83</v>
      </c>
      <c r="AQ10" s="315">
        <v>3830</v>
      </c>
      <c r="AR10" s="316">
        <v>-97.8</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4" t="s">
        <v>513</v>
      </c>
      <c r="AL11" s="1195"/>
      <c r="AM11" s="1195"/>
      <c r="AN11" s="1196"/>
      <c r="AO11" s="314">
        <v>516133</v>
      </c>
      <c r="AP11" s="314">
        <v>8269</v>
      </c>
      <c r="AQ11" s="315">
        <v>6814</v>
      </c>
      <c r="AR11" s="316">
        <v>21.4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4" t="s">
        <v>514</v>
      </c>
      <c r="AL12" s="1195"/>
      <c r="AM12" s="1195"/>
      <c r="AN12" s="1196"/>
      <c r="AO12" s="314">
        <v>1570</v>
      </c>
      <c r="AP12" s="314">
        <v>25</v>
      </c>
      <c r="AQ12" s="315">
        <v>1059</v>
      </c>
      <c r="AR12" s="316">
        <v>-97.6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4" t="s">
        <v>515</v>
      </c>
      <c r="AL13" s="1195"/>
      <c r="AM13" s="1195"/>
      <c r="AN13" s="1196"/>
      <c r="AO13" s="314" t="s">
        <v>516</v>
      </c>
      <c r="AP13" s="314" t="s">
        <v>516</v>
      </c>
      <c r="AQ13" s="315">
        <v>4</v>
      </c>
      <c r="AR13" s="316" t="s">
        <v>516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4" t="s">
        <v>517</v>
      </c>
      <c r="AL14" s="1195"/>
      <c r="AM14" s="1195"/>
      <c r="AN14" s="1196"/>
      <c r="AO14" s="314">
        <v>304150</v>
      </c>
      <c r="AP14" s="314">
        <v>4873</v>
      </c>
      <c r="AQ14" s="315">
        <v>2651</v>
      </c>
      <c r="AR14" s="316">
        <v>83.8</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4" t="s">
        <v>518</v>
      </c>
      <c r="AL15" s="1195"/>
      <c r="AM15" s="1195"/>
      <c r="AN15" s="1196"/>
      <c r="AO15" s="314">
        <v>28361</v>
      </c>
      <c r="AP15" s="314">
        <v>454</v>
      </c>
      <c r="AQ15" s="315">
        <v>1352</v>
      </c>
      <c r="AR15" s="316">
        <v>-66.400000000000006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7" t="s">
        <v>519</v>
      </c>
      <c r="AL16" s="1198"/>
      <c r="AM16" s="1198"/>
      <c r="AN16" s="1199"/>
      <c r="AO16" s="314">
        <v>-187677</v>
      </c>
      <c r="AP16" s="314">
        <v>-3007</v>
      </c>
      <c r="AQ16" s="315">
        <v>-4074</v>
      </c>
      <c r="AR16" s="316">
        <v>-26.2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7" t="s">
        <v>185</v>
      </c>
      <c r="AL17" s="1198"/>
      <c r="AM17" s="1198"/>
      <c r="AN17" s="1199"/>
      <c r="AO17" s="314">
        <v>4238378</v>
      </c>
      <c r="AP17" s="314">
        <v>67905</v>
      </c>
      <c r="AQ17" s="315">
        <v>69392</v>
      </c>
      <c r="AR17" s="316">
        <v>-2.1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521</v>
      </c>
      <c r="AP20" s="322" t="s">
        <v>522</v>
      </c>
      <c r="AQ20" s="323" t="s">
        <v>523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91" t="s">
        <v>524</v>
      </c>
      <c r="AL21" s="1192"/>
      <c r="AM21" s="1192"/>
      <c r="AN21" s="1193"/>
      <c r="AO21" s="326">
        <v>6.12</v>
      </c>
      <c r="AP21" s="327">
        <v>6.31</v>
      </c>
      <c r="AQ21" s="328">
        <v>-0.19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91" t="s">
        <v>525</v>
      </c>
      <c r="AL22" s="1192"/>
      <c r="AM22" s="1192"/>
      <c r="AN22" s="1193"/>
      <c r="AO22" s="331">
        <v>93.1</v>
      </c>
      <c r="AP22" s="332">
        <v>98.4</v>
      </c>
      <c r="AQ22" s="333">
        <v>-5.3</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0" t="s">
        <v>506</v>
      </c>
      <c r="AP30" s="302"/>
      <c r="AQ30" s="303" t="s">
        <v>507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1"/>
      <c r="AP31" s="308" t="s">
        <v>508</v>
      </c>
      <c r="AQ31" s="309" t="s">
        <v>509</v>
      </c>
      <c r="AR31" s="310" t="s">
        <v>510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2" t="s">
        <v>529</v>
      </c>
      <c r="AL32" s="1183"/>
      <c r="AM32" s="1183"/>
      <c r="AN32" s="1184"/>
      <c r="AO32" s="341">
        <v>2078224</v>
      </c>
      <c r="AP32" s="341">
        <v>33296</v>
      </c>
      <c r="AQ32" s="342">
        <v>34189</v>
      </c>
      <c r="AR32" s="343">
        <v>-2.6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2" t="s">
        <v>530</v>
      </c>
      <c r="AL33" s="1183"/>
      <c r="AM33" s="1183"/>
      <c r="AN33" s="1184"/>
      <c r="AO33" s="341" t="s">
        <v>516</v>
      </c>
      <c r="AP33" s="341" t="s">
        <v>516</v>
      </c>
      <c r="AQ33" s="342" t="s">
        <v>516</v>
      </c>
      <c r="AR33" s="343" t="s">
        <v>516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2" t="s">
        <v>531</v>
      </c>
      <c r="AL34" s="1183"/>
      <c r="AM34" s="1183"/>
      <c r="AN34" s="1184"/>
      <c r="AO34" s="341" t="s">
        <v>516</v>
      </c>
      <c r="AP34" s="341" t="s">
        <v>516</v>
      </c>
      <c r="AQ34" s="342">
        <v>16</v>
      </c>
      <c r="AR34" s="343" t="s">
        <v>516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2" t="s">
        <v>532</v>
      </c>
      <c r="AL35" s="1183"/>
      <c r="AM35" s="1183"/>
      <c r="AN35" s="1184"/>
      <c r="AO35" s="341">
        <v>1050176</v>
      </c>
      <c r="AP35" s="341">
        <v>16825</v>
      </c>
      <c r="AQ35" s="342">
        <v>9412</v>
      </c>
      <c r="AR35" s="343">
        <v>78.8</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2" t="s">
        <v>533</v>
      </c>
      <c r="AL36" s="1183"/>
      <c r="AM36" s="1183"/>
      <c r="AN36" s="1184"/>
      <c r="AO36" s="341">
        <v>13800</v>
      </c>
      <c r="AP36" s="341">
        <v>221</v>
      </c>
      <c r="AQ36" s="342">
        <v>2024</v>
      </c>
      <c r="AR36" s="343">
        <v>-89.1</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2" t="s">
        <v>534</v>
      </c>
      <c r="AL37" s="1183"/>
      <c r="AM37" s="1183"/>
      <c r="AN37" s="1184"/>
      <c r="AO37" s="341">
        <v>2101</v>
      </c>
      <c r="AP37" s="341">
        <v>34</v>
      </c>
      <c r="AQ37" s="342">
        <v>1165</v>
      </c>
      <c r="AR37" s="343">
        <v>-97.1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5" t="s">
        <v>535</v>
      </c>
      <c r="AL38" s="1186"/>
      <c r="AM38" s="1186"/>
      <c r="AN38" s="1187"/>
      <c r="AO38" s="344" t="s">
        <v>516</v>
      </c>
      <c r="AP38" s="344" t="s">
        <v>516</v>
      </c>
      <c r="AQ38" s="345">
        <v>2</v>
      </c>
      <c r="AR38" s="333" t="s">
        <v>516</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5" t="s">
        <v>536</v>
      </c>
      <c r="AL39" s="1186"/>
      <c r="AM39" s="1186"/>
      <c r="AN39" s="1187"/>
      <c r="AO39" s="341">
        <v>-709930</v>
      </c>
      <c r="AP39" s="341">
        <v>-11374</v>
      </c>
      <c r="AQ39" s="342">
        <v>-6367</v>
      </c>
      <c r="AR39" s="343">
        <v>78.599999999999994</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2" t="s">
        <v>537</v>
      </c>
      <c r="AL40" s="1183"/>
      <c r="AM40" s="1183"/>
      <c r="AN40" s="1184"/>
      <c r="AO40" s="341">
        <v>-1873349</v>
      </c>
      <c r="AP40" s="341">
        <v>-30014</v>
      </c>
      <c r="AQ40" s="342">
        <v>-28963</v>
      </c>
      <c r="AR40" s="343">
        <v>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8" t="s">
        <v>298</v>
      </c>
      <c r="AL41" s="1189"/>
      <c r="AM41" s="1189"/>
      <c r="AN41" s="1190"/>
      <c r="AO41" s="341">
        <v>561022</v>
      </c>
      <c r="AP41" s="341">
        <v>8988</v>
      </c>
      <c r="AQ41" s="342">
        <v>11478</v>
      </c>
      <c r="AR41" s="343">
        <v>-21.7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5" t="s">
        <v>506</v>
      </c>
      <c r="AN49" s="1177" t="s">
        <v>541</v>
      </c>
      <c r="AO49" s="1178"/>
      <c r="AP49" s="1178"/>
      <c r="AQ49" s="1178"/>
      <c r="AR49" s="1179"/>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6"/>
      <c r="AN50" s="357" t="s">
        <v>542</v>
      </c>
      <c r="AO50" s="358" t="s">
        <v>543</v>
      </c>
      <c r="AP50" s="359" t="s">
        <v>544</v>
      </c>
      <c r="AQ50" s="360" t="s">
        <v>545</v>
      </c>
      <c r="AR50" s="361" t="s">
        <v>546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547</v>
      </c>
      <c r="AL51" s="354"/>
      <c r="AM51" s="362">
        <v>21646662</v>
      </c>
      <c r="AN51" s="363">
        <v>346829</v>
      </c>
      <c r="AO51" s="364">
        <v>79.099999999999994</v>
      </c>
      <c r="AP51" s="365">
        <v>47278</v>
      </c>
      <c r="AQ51" s="366">
        <v>-28.6</v>
      </c>
      <c r="AR51" s="367">
        <v>107.7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548</v>
      </c>
      <c r="AM52" s="370">
        <v>2713080</v>
      </c>
      <c r="AN52" s="371">
        <v>43470</v>
      </c>
      <c r="AO52" s="372">
        <v>315.39999999999998</v>
      </c>
      <c r="AP52" s="373">
        <v>24096</v>
      </c>
      <c r="AQ52" s="374">
        <v>-24.3</v>
      </c>
      <c r="AR52" s="375">
        <v>339.7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549</v>
      </c>
      <c r="AL53" s="354"/>
      <c r="AM53" s="362">
        <v>6176880</v>
      </c>
      <c r="AN53" s="363">
        <v>98817</v>
      </c>
      <c r="AO53" s="364">
        <v>-71.5</v>
      </c>
      <c r="AP53" s="365">
        <v>44504</v>
      </c>
      <c r="AQ53" s="366">
        <v>-5.9</v>
      </c>
      <c r="AR53" s="367">
        <v>-65.599999999999994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548</v>
      </c>
      <c r="AM54" s="370">
        <v>345717</v>
      </c>
      <c r="AN54" s="371">
        <v>5531</v>
      </c>
      <c r="AO54" s="372">
        <v>-87.3</v>
      </c>
      <c r="AP54" s="373">
        <v>25876</v>
      </c>
      <c r="AQ54" s="374">
        <v>7.4</v>
      </c>
      <c r="AR54" s="375">
        <v>-94.7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550</v>
      </c>
      <c r="AL55" s="354"/>
      <c r="AM55" s="362">
        <v>6134254</v>
      </c>
      <c r="AN55" s="363">
        <v>98189</v>
      </c>
      <c r="AO55" s="364">
        <v>-0.6</v>
      </c>
      <c r="AP55" s="365">
        <v>47820</v>
      </c>
      <c r="AQ55" s="366">
        <v>7.5</v>
      </c>
      <c r="AR55" s="367">
        <v>-8.1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548</v>
      </c>
      <c r="AM56" s="370">
        <v>511136</v>
      </c>
      <c r="AN56" s="371">
        <v>8182</v>
      </c>
      <c r="AO56" s="372">
        <v>47.9</v>
      </c>
      <c r="AP56" s="373">
        <v>25855</v>
      </c>
      <c r="AQ56" s="374">
        <v>-0.1</v>
      </c>
      <c r="AR56" s="375">
        <v>48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551</v>
      </c>
      <c r="AL57" s="354"/>
      <c r="AM57" s="362">
        <v>3911560</v>
      </c>
      <c r="AN57" s="363">
        <v>62600</v>
      </c>
      <c r="AO57" s="364">
        <v>-36.200000000000003</v>
      </c>
      <c r="AP57" s="365">
        <v>41934</v>
      </c>
      <c r="AQ57" s="366">
        <v>-12.3</v>
      </c>
      <c r="AR57" s="367">
        <v>-23.9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548</v>
      </c>
      <c r="AM58" s="370">
        <v>421545</v>
      </c>
      <c r="AN58" s="371">
        <v>6746</v>
      </c>
      <c r="AO58" s="372">
        <v>-17.600000000000001</v>
      </c>
      <c r="AP58" s="373">
        <v>23352</v>
      </c>
      <c r="AQ58" s="374">
        <v>-9.6999999999999993</v>
      </c>
      <c r="AR58" s="375">
        <v>-7.9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552</v>
      </c>
      <c r="AL59" s="354"/>
      <c r="AM59" s="362">
        <v>4506321</v>
      </c>
      <c r="AN59" s="363">
        <v>72198</v>
      </c>
      <c r="AO59" s="364">
        <v>15.3</v>
      </c>
      <c r="AP59" s="365">
        <v>45588</v>
      </c>
      <c r="AQ59" s="366">
        <v>8.6999999999999993</v>
      </c>
      <c r="AR59" s="367">
        <v>6.6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548</v>
      </c>
      <c r="AM60" s="370">
        <v>422526</v>
      </c>
      <c r="AN60" s="371">
        <v>6770</v>
      </c>
      <c r="AO60" s="372">
        <v>0.4</v>
      </c>
      <c r="AP60" s="373">
        <v>24150</v>
      </c>
      <c r="AQ60" s="374">
        <v>3.4</v>
      </c>
      <c r="AR60" s="375">
        <v>-3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553</v>
      </c>
      <c r="AL61" s="376"/>
      <c r="AM61" s="377">
        <v>8475135</v>
      </c>
      <c r="AN61" s="378">
        <v>135727</v>
      </c>
      <c r="AO61" s="379">
        <v>-2.8</v>
      </c>
      <c r="AP61" s="380">
        <v>45425</v>
      </c>
      <c r="AQ61" s="381">
        <v>-6.1</v>
      </c>
      <c r="AR61" s="367">
        <v>3.3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548</v>
      </c>
      <c r="AM62" s="370">
        <v>882801</v>
      </c>
      <c r="AN62" s="371">
        <v>14140</v>
      </c>
      <c r="AO62" s="372">
        <v>51.8</v>
      </c>
      <c r="AP62" s="373">
        <v>24666</v>
      </c>
      <c r="AQ62" s="374">
        <v>-4.7</v>
      </c>
      <c r="AR62" s="375">
        <v>56.5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DT8Xqk+CKtSM5aEwV5YcaOXdL8adEBlothKm6qeRpZkG9wQ/Y7jlNtJ41VG7sJjD0+pHXp6mq63/vjaQMgrA4A==" saltValue="UDgVIaM5uLh0Z5QkRAp7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70" zoomScaleNormal="70" zoomScaleSheetLayoutView="55" workbookViewId="0">
      <selection activeCell="CN58" sqref="CN58:CN59"/>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row r="120" spans="125:125" ht="13.5" hidden="1" customHeight="1" x14ac:dyDescent="0.15"/>
    <row r="121" spans="125:125" ht="13.5" hidden="1" customHeight="1" x14ac:dyDescent="0.15">
      <c r="DU121" s="289"/>
    </row>
  </sheetData>
  <sheetProtection algorithmName="SHA-512" hashValue="kRn6f/NeuInwn4DicKAtCqCCnIBrx70WgKy9AVTx74JfVLb0rcxYFrROOZGvjytvN2s5KnI/hlZBGi+WvsgLAA==" saltValue="hzPIfIShxbUTQiF8vB+/l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0" zoomScaleNormal="70" zoomScaleSheetLayoutView="55" workbookViewId="0">
      <selection activeCell="BJ85" sqref="BJ85"/>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sheetData>
  <sheetProtection algorithmName="SHA-512" hashValue="uunZQaOaGOhVqMaA9t84i04s3xuaYxBMh45dxd1aph/1whou4v5GF0dCks5SE9EzwWZ3jucW9iCBVjIGxkSlpw==" saltValue="gDWOxUUMDp2nsC3eYPhfd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22.96</v>
      </c>
      <c r="G47" s="12">
        <v>16.28</v>
      </c>
      <c r="H47" s="12">
        <v>15.85</v>
      </c>
      <c r="I47" s="12">
        <v>17.329999999999998</v>
      </c>
      <c r="J47" s="13">
        <v>19.3</v>
      </c>
    </row>
    <row r="48" spans="2:10" ht="57.75" customHeight="1" x14ac:dyDescent="0.15">
      <c r="B48" s="14"/>
      <c r="C48" s="1202" t="s">
        <v>4</v>
      </c>
      <c r="D48" s="1202"/>
      <c r="E48" s="1203"/>
      <c r="F48" s="15">
        <v>1.21</v>
      </c>
      <c r="G48" s="16">
        <v>0.92</v>
      </c>
      <c r="H48" s="16">
        <v>1.21</v>
      </c>
      <c r="I48" s="16">
        <v>5.18</v>
      </c>
      <c r="J48" s="17">
        <v>3.7</v>
      </c>
    </row>
    <row r="49" spans="2:10" ht="57.75" customHeight="1" thickBot="1" x14ac:dyDescent="0.2">
      <c r="B49" s="18"/>
      <c r="C49" s="1204" t="s">
        <v>5</v>
      </c>
      <c r="D49" s="1204"/>
      <c r="E49" s="1205"/>
      <c r="F49" s="19" t="s">
        <v>562</v>
      </c>
      <c r="G49" s="20" t="s">
        <v>563</v>
      </c>
      <c r="H49" s="20" t="s">
        <v>564</v>
      </c>
      <c r="I49" s="20">
        <v>4.5599999999999996</v>
      </c>
      <c r="J49" s="21">
        <v>8.07</v>
      </c>
    </row>
    <row r="50" spans="2:10" ht="13.5" customHeight="1" x14ac:dyDescent="0.15"/>
  </sheetData>
  <sheetProtection algorithmName="SHA-512" hashValue="9QbGaw7iIk8dgtJO/W6e/5OGPgwb7LLm9jZ+hvNf5T2s0Yb/iktmSxVbxhvKC8bfAlRqvKvX/zWBI8XqWhp1Gg==" saltValue="LKARpGSsHxfW/+frd8DST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2021-03-04T07:52:04Z</cp:lastPrinted>
  <dcterms:created xsi:type="dcterms:W3CDTF">2021-02-05T01:04:15Z</dcterms:created>
  <dcterms:modified xsi:type="dcterms:W3CDTF">2021-03-09T05:17:20Z</dcterms:modified>
  <cp:category/>
</cp:coreProperties>
</file>