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PROFILE01\folderredirect\017787\Downloads\"/>
    </mc:Choice>
  </mc:AlternateContent>
  <bookViews>
    <workbookView xWindow="0" yWindow="0" windowWidth="20490"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5251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BE35"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BE34" i="9" s="1"/>
  <c r="BW34" i="9" l="1"/>
  <c r="BW35" i="9" s="1"/>
  <c r="BW36" i="9" s="1"/>
  <c r="BW37" i="9" s="1"/>
  <c r="BW38" i="9" s="1"/>
  <c r="BW39" i="9" s="1"/>
  <c r="BW40" i="9" s="1"/>
  <c r="CO34" i="9" l="1"/>
  <c r="CO35" i="9" s="1"/>
</calcChain>
</file>

<file path=xl/sharedStrings.xml><?xml version="1.0" encoding="utf-8"?>
<sst xmlns="http://schemas.openxmlformats.org/spreadsheetml/2006/main" count="1020" uniqueCount="562">
  <si>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</si>
  <si>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</si>
  <si>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</si>
  <si>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</si>
  <si>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</si>
  <si>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</si>
  <si>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</si>
  <si>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</si>
  <si>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</si>
  <si>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</si>
  <si>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</si>
  <si>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</si>
  <si>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</si>
  <si>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</si>
  <si>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</si>
  <si>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</si>
  <si>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</si>
  <si>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</si>
  <si>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</si>
  <si>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</si>
  <si>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</si>
  <si>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</si>
  <si>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</si>
  <si>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</si>
  <si>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</si>
  <si>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</si>
  <si>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</si>
  <si>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</si>
  <si>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</si>
  <si>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</si>
  <si>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</si>
  <si>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</si>
  <si>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</si>
  <si>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</si>
  <si>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</si>
  <si>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</si>
  <si>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</si>
  <si>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</si>
  <si>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</si>
  <si>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</si>
  <si>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</si>
  <si>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</si>
  <si>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</si>
  <si>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</si>
  <si>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</si>
  <si>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</si>
  <si>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</si>
  <si>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</si>
  <si>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</si>
  <si>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</si>
  <si>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</si>
  <si>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</si>
  <si>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</si>
  <si>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</si>
  <si>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</si>
  <si>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</si>
  <si>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</si>
  <si>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</si>
  <si>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</si>
  <si>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</si>
  <si>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</si>
  <si>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</si>
  <si>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</si>
  <si>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</si>
  <si>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</si>
  <si>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</si>
  <si>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</si>
  <si>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</si>
  <si>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</si>
  <si>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</si>
  <si>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</si>
  <si>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</si>
  <si>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</si>
  <si>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</si>
  <si>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</si>
  <si>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</si>
  <si>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</si>
  <si>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</si>
  <si>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</si>
  <si>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</si>
  <si>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</si>
  <si>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</si>
  <si>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多賀城市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</si>
  <si>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</si>
  <si>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</si>
  <si>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</si>
  <si>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</si>
  <si>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</si>
  <si>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</si>
  <si>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</si>
  <si>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</si>
  <si>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</si>
  <si>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</si>
  <si>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</si>
  <si>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</si>
  <si>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</si>
  <si>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</si>
  <si>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</si>
  <si>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</si>
  <si>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</si>
  <si>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</si>
  <si>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</si>
  <si>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</si>
  <si>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</si>
  <si>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</si>
  <si>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</si>
  <si>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</si>
  <si>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</si>
  <si>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</si>
  <si>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</si>
  <si>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</si>
  <si>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</si>
  <si>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</si>
  <si>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</si>
  <si>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</si>
  <si>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</si>
  <si>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</si>
  <si>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</si>
  <si>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</si>
  <si>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</si>
  <si>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</si>
  <si>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</si>
  <si>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</si>
  <si>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</si>
  <si>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</si>
  <si>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</si>
  <si>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</si>
  <si>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</si>
  <si>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</si>
  <si>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</si>
  <si>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</si>
  <si>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</si>
  <si>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</si>
  <si>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</si>
  <si>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</si>
  <si>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</si>
  <si>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</si>
  <si>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</si>
  <si>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</si>
  <si>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</si>
  <si>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</si>
  <si>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</si>
  <si>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</si>
  <si>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</si>
  <si>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</si>
  <si>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</si>
  <si>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</si>
  <si>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</si>
  <si>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</si>
  <si>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</si>
  <si>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</si>
  <si>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</si>
  <si>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</si>
  <si>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</si>
  <si>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</si>
  <si>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</si>
  <si>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</si>
  <si>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</si>
  <si>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</si>
  <si>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</si>
  <si>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</si>
  <si>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</si>
  <si>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</si>
  <si>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</si>
  <si>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</si>
  <si>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</si>
  <si>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</si>
  <si>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</si>
  <si>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</si>
  <si>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</si>
  <si>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</si>
  <si>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</si>
  <si>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</si>
  <si>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</si>
  <si>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</si>
  <si>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</si>
  <si>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</si>
  <si>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</si>
  <si>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</si>
  <si>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</si>
  <si>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</si>
  <si>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</si>
  <si>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</si>
  <si>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</si>
  <si>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</si>
  <si>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</si>
  <si>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</si>
  <si>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</si>
  <si>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</si>
  <si>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</si>
  <si>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</si>
  <si>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</si>
  <si>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</si>
  <si>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</si>
  <si>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</si>
  <si>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</si>
  <si>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宮城県多賀城市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</si>
  <si>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</si>
  <si>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</si>
  <si>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</si>
  <si>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</si>
  <si>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</si>
  <si>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</si>
  <si>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</si>
  <si>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</si>
  <si>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</si>
  <si>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</si>
  <si>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</si>
  <si>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</si>
  <si>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</si>
  <si>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</si>
  <si>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</si>
  <si>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</si>
  <si>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</si>
  <si>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</si>
  <si>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</si>
  <si>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</si>
  <si>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</si>
  <si>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</si>
  <si>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</si>
  <si>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</si>
  <si>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</si>
  <si>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</si>
  <si>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</si>
  <si>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</si>
  <si>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</si>
  <si>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</si>
  <si>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</si>
  <si>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</si>
  <si>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</si>
  <si>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</si>
  <si>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</si>
  <si>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</si>
  <si>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</si>
  <si>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</si>
  <si>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</si>
  <si>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</si>
  <si>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</si>
  <si>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</si>
  <si>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</si>
  <si>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</si>
  <si>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</si>
  <si>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</si>
  <si>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</si>
  <si>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</si>
  <si>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</si>
  <si>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</si>
  <si>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</si>
  <si>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</si>
  <si>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</si>
  <si>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</si>
  <si>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</si>
  <si>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</si>
  <si>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</si>
  <si>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</si>
  <si>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</si>
  <si>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</si>
  <si>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</si>
  <si>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</si>
  <si>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</si>
  <si>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</si>
  <si>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</si>
  <si>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</si>
  <si>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</si>
  <si>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</si>
  <si>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</si>
  <si>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</si>
  <si>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</si>
  <si>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</si>
  <si>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</si>
  <si>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</si>
  <si>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</si>
  <si>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</si>
  <si>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</si>
  <si>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</si>
  <si>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</si>
  <si>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</si>
  <si>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</si>
  <si>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</si>
  <si>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</si>
  <si>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</si>
  <si>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</si>
  <si>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</si>
  <si>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</si>
  <si>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</si>
  <si>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</si>
  <si>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</si>
  <si>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</si>
  <si>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</si>
  <si>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</si>
  <si>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</si>
  <si>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</si>
  <si>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</si>
  <si>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</si>
  <si>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</si>
  <si>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</si>
  <si>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</si>
  <si>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</si>
  <si>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</si>
  <si>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</si>
  <si>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</si>
  <si>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</si>
  <si>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</si>
  <si>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</si>
  <si>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</si>
  <si>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</si>
  <si>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</si>
  <si>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</si>
  <si>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</si>
  <si>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</si>
  <si>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</si>
  <si>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</si>
  <si>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</si>
  <si>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</si>
  <si>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</si>
  <si>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</si>
  <si>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</si>
  <si>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</si>
  <si>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</si>
  <si>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</si>
  <si>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</si>
  <si>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</si>
  <si>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</si>
  <si>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</si>
  <si>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</si>
  <si>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</si>
  <si>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</si>
  <si>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</si>
  <si>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</si>
  <si>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</si>
  <si>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</si>
  <si>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</si>
  <si>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</si>
  <si>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</si>
  <si>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</si>
  <si>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</si>
  <si>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</si>
  <si>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</si>
  <si>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</si>
  <si>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</si>
  <si>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</si>
  <si>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</si>
  <si>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</si>
  <si>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</si>
  <si>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</si>
  <si>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宮城県多賀城市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</si>
  <si>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</si>
  <si>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</si>
  <si>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</si>
  <si>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</si>
  <si>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</si>
  <si>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</si>
  <si>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</si>
  <si>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</si>
  <si>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</si>
  <si>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</si>
  <si>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</si>
  <si>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</si>
  <si>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</si>
  <si>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</si>
  <si>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</si>
  <si>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</si>
  <si>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</si>
  <si>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</si>
  <si>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</si>
  <si>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</si>
  <si>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災害公営住宅整備事業特別会計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</si>
  <si>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</si>
  <si>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</si>
  <si>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</si>
  <si>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</si>
  <si>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</si>
  <si>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</si>
  <si>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</si>
  <si>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</si>
  <si>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</si>
  <si>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</si>
  <si>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</si>
  <si>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</si>
  <si>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</si>
  <si>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</si>
  <si>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</si>
  <si>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</si>
  <si>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</si>
  <si>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</si>
  <si>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</si>
  <si>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</si>
  <si>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</si>
  <si>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</si>
  <si>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</si>
  <si>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</si>
  <si>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</si>
  <si>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</si>
  <si>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</si>
  <si>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</si>
  <si>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</si>
  <si>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</si>
  <si>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</si>
  <si>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</si>
  <si>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</si>
  <si>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</si>
  <si>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</si>
  <si>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</si>
  <si>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</si>
  <si>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</si>
  <si>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</si>
  <si>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</si>
  <si>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</si>
  <si>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</si>
  <si>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</si>
  <si>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</si>
  <si>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</si>
  <si>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</si>
  <si>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</si>
  <si>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</si>
  <si>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</si>
  <si>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</si>
  <si>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</si>
  <si>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</si>
  <si>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</si>
  <si>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</si>
  <si>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</si>
  <si>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</si>
  <si>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</si>
  <si>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</si>
  <si>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</si>
  <si>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</si>
  <si>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</si>
  <si>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</si>
  <si>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</si>
  <si>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</si>
  <si>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</si>
  <si>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</si>
  <si>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</si>
  <si>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</si>
  <si>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</si>
  <si>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</si>
  <si>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</si>
  <si>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</si>
  <si>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</si>
  <si>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</si>
  <si>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</si>
  <si>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</si>
  <si>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</si>
  <si>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</si>
  <si>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</si>
  <si>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</si>
  <si>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</si>
  <si>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</si>
  <si>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</si>
  <si>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</si>
  <si>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</si>
  <si>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</si>
  <si>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</si>
  <si>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</si>
  <si>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</si>
  <si>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</si>
  <si>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</si>
  <si>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</si>
  <si>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</si>
  <si>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</si>
  <si>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</si>
  <si>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</si>
  <si>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</si>
  <si>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</si>
  <si>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</si>
  <si>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</si>
  <si>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</si>
  <si>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</si>
  <si>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</si>
  <si>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</si>
  <si>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</si>
  <si>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</si>
  <si>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</si>
  <si>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</si>
  <si>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</si>
  <si>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</si>
  <si>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</si>
  <si>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</si>
  <si>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</si>
  <si>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</si>
  <si>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</si>
  <si>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</si>
  <si>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</si>
  <si>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</si>
  <si>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</si>
  <si>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</si>
  <si>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</si>
  <si>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</si>
  <si>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</si>
  <si>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</si>
  <si>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</si>
  <si>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</si>
  <si>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</si>
  <si>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</si>
  <si>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</si>
  <si>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</si>
  <si>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</si>
  <si>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</si>
  <si>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</si>
  <si>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</si>
  <si>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</si>
  <si>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</si>
  <si>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</si>
  <si>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</si>
  <si>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</si>
  <si>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</si>
  <si>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</si>
  <si>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</si>
  <si>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</si>
  <si>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</si>
  <si>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</si>
  <si>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</si>
  <si>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</si>
  <si>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</si>
  <si>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</si>
  <si>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</si>
  <si>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</si>
  <si>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</si>
  <si>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</si>
  <si>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</si>
  <si>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</si>
  <si>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1.25</t>
  </si>
  <si>
    <t>▲ 11.41</t>
  </si>
  <si>
    <t>▲ 4.75</t>
  </si>
  <si>
    <t>▲ 1.49</t>
  </si>
  <si>
    <t>▲ 7.17</t>
  </si>
  <si>
    <t>水道事業会計</t>
  </si>
  <si>
    <t>国民健康保険特別会計</t>
  </si>
  <si>
    <t>介護保険特別会計</t>
  </si>
  <si>
    <t>一般会計</t>
  </si>
  <si>
    <t>後期高齢者医療特別会計</t>
  </si>
  <si>
    <t>災害公営住宅整備事業特別会計</t>
  </si>
  <si>
    <t>下水道事業特別会計</t>
  </si>
  <si>
    <t>その他会計（赤字）</t>
  </si>
  <si>
    <t>その他会計（黒字）</t>
  </si>
  <si>
    <t>宮城東部衛生処理組合</t>
    <rPh sb="0" eb="2">
      <t>ミヤギ</t>
    </rPh>
    <rPh sb="2" eb="4">
      <t>トウブ</t>
    </rPh>
    <rPh sb="4" eb="6">
      <t>エイセイ</t>
    </rPh>
    <rPh sb="6" eb="8">
      <t>ショリ</t>
    </rPh>
    <rPh sb="8" eb="10">
      <t>クミアイ</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</si>
  <si>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</si>
  <si>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1">
      <t>ショウボウ</t>
    </rPh>
    <rPh sb="11" eb="13">
      <t>ダンイン</t>
    </rPh>
    <rPh sb="13" eb="15">
      <t>ホショウ</t>
    </rPh>
    <rPh sb="15" eb="17">
      <t>ホウショウ</t>
    </rPh>
    <rPh sb="17" eb="19">
      <t>クミアイ</t>
    </rPh>
    <phoneticPr fontId="2"/>
  </si>
  <si>
    <t>塩釜地区消防事務組合</t>
    <rPh sb="0" eb="2">
      <t>シオガマ</t>
    </rPh>
    <rPh sb="2" eb="4">
      <t>チク</t>
    </rPh>
    <rPh sb="4" eb="6">
      <t>ショウボウ</t>
    </rPh>
    <rPh sb="6" eb="8">
      <t>ジム</t>
    </rPh>
    <rPh sb="8" eb="10">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</si>
  <si>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</si>
  <si>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</si>
  <si>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</si>
  <si>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t>
    <phoneticPr fontId="2"/>
  </si>
  <si>
    <t>-</t>
    <phoneticPr fontId="2"/>
  </si>
  <si>
    <t>-</t>
    <phoneticPr fontId="2"/>
  </si>
  <si>
    <t>-</t>
    <phoneticPr fontId="2"/>
  </si>
  <si>
    <t>-</t>
    <phoneticPr fontId="2"/>
  </si>
  <si>
    <t>-</t>
    <phoneticPr fontId="2"/>
  </si>
  <si>
    <t>-</t>
    <phoneticPr fontId="2"/>
  </si>
  <si>
    <t>-</t>
    <phoneticPr fontId="2"/>
  </si>
  <si>
    <t>多賀城市土地開発公社</t>
    <rPh sb="0" eb="4">
      <t>タガジョウシ</t>
    </rPh>
    <rPh sb="4" eb="6">
      <t>トチ</t>
    </rPh>
    <rPh sb="6" eb="8">
      <t>カイハツ</t>
    </rPh>
    <rPh sb="8" eb="10">
      <t>コウシャ</t>
    </rPh>
    <phoneticPr fontId="2"/>
  </si>
  <si>
    <t>多賀城駅北開発</t>
    <rPh sb="0" eb="3">
      <t>タガジョウ</t>
    </rPh>
    <rPh sb="3" eb="4">
      <t>エキ</t>
    </rPh>
    <rPh sb="4" eb="5">
      <t>キタ</t>
    </rPh>
    <rPh sb="5" eb="7">
      <t>カイハツ</t>
    </rPh>
    <phoneticPr fontId="2"/>
  </si>
  <si>
    <t>-</t>
    <phoneticPr fontId="2"/>
  </si>
  <si>
    <t>-</t>
    <phoneticPr fontId="2"/>
  </si>
  <si>
    <t>-</t>
    <phoneticPr fontId="2"/>
  </si>
  <si>
    <t>-</t>
    <phoneticPr fontId="2"/>
  </si>
  <si>
    <t>-</t>
    <phoneticPr fontId="2"/>
  </si>
  <si>
    <t>-</t>
    <phoneticPr fontId="5"/>
  </si>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</sst>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47278</c:v>
                </c:pt>
                <c:pt idx="4">
                  <c:v>44504</c:v>
                </c:pt>
              </c:numCache>
            </c:numRef>
          </c:val>
          <c:smooth val="0"/>
          <c:extLst xmlns:c16r2="http://schemas.microsoft.com/office/drawing/2015/06/chart">
            <c:ext xmlns:c16="http://schemas.microsoft.com/office/drawing/2014/chart" uri="{C3380CC4-5D6E-409C-BE32-E72D297353CC}">
              <c16:uniqueId val="{00000000-756A-439F-9A97-39E08AD68CF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43226</c:v>
                </c:pt>
                <c:pt idx="1">
                  <c:v>58041</c:v>
                </c:pt>
                <c:pt idx="2">
                  <c:v>193680</c:v>
                </c:pt>
                <c:pt idx="3">
                  <c:v>346829</c:v>
                </c:pt>
                <c:pt idx="4">
                  <c:v>98817</c:v>
                </c:pt>
              </c:numCache>
            </c:numRef>
          </c:val>
          <c:smooth val="0"/>
          <c:extLst xmlns:c16r2="http://schemas.microsoft.com/office/drawing/2015/06/chart">
            <c:ext xmlns:c16="http://schemas.microsoft.com/office/drawing/2014/chart" uri="{C3380CC4-5D6E-409C-BE32-E72D297353CC}">
              <c16:uniqueId val="{00000001-756A-439F-9A97-39E08AD68CFD}"/>
            </c:ext>
          </c:extLst>
        </c:ser>
        <c:dLbls>
          <c:showLegendKey val="0"/>
          <c:showVal val="0"/>
          <c:showCatName val="0"/>
          <c:showSerName val="0"/>
          <c:showPercent val="0"/>
          <c:showBubbleSize val="0"/>
        </c:dLbls>
        <c:marker val="1"/>
        <c:smooth val="0"/>
        <c:axId val="401053912"/>
        <c:axId val="401054304"/>
      </c:lineChart>
      <c:catAx>
        <c:axId val="4010539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1054304"/>
        <c:crosses val="autoZero"/>
        <c:auto val="1"/>
        <c:lblAlgn val="ctr"/>
        <c:lblOffset val="100"/>
        <c:tickLblSkip val="1"/>
        <c:tickMarkSkip val="1"/>
        <c:noMultiLvlLbl val="0"/>
      </c:catAx>
      <c:valAx>
        <c:axId val="401054304"/>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10539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10.210000000000001</c:v>
                </c:pt>
                <c:pt idx="1">
                  <c:v>0.46</c:v>
                </c:pt>
                <c:pt idx="2">
                  <c:v>0.26</c:v>
                </c:pt>
                <c:pt idx="3">
                  <c:v>1.21</c:v>
                </c:pt>
                <c:pt idx="4">
                  <c:v>0.92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28.27</c:v>
                </c:pt>
                <c:pt idx="1">
                  <c:v>30.08</c:v>
                </c:pt>
                <c:pt idx="2">
                  <c:v>25.47</c:v>
                </c:pt>
                <c:pt idx="3">
                  <c:v>22.96</c:v>
                </c:pt>
                <c:pt idx="4">
                  <c:v>16.28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01053128"/>
        <c:axId val="4010535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-1.25</c:v>
                </c:pt>
                <c:pt idx="1">
                  <c:v>-11.41</c:v>
                </c:pt>
                <c:pt idx="2">
                  <c:v>-4.75</c:v>
                </c:pt>
                <c:pt idx="3">
                  <c:v>-1.49</c:v>
                </c:pt>
                <c:pt idx="4">
                  <c:v>-7.17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01053128"/>
        <c:axId val="401053520"/>
      </c:lineChart>
      <c:catAx>
        <c:axId val="401053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1053520"/>
        <c:crosses val="autoZero"/>
        <c:auto val="1"/>
        <c:lblAlgn val="ctr"/>
        <c:lblOffset val="100"/>
        <c:tickLblSkip val="1"/>
        <c:tickMarkSkip val="1"/>
        <c:noMultiLvlLbl val="0"/>
      </c:catAx>
      <c:valAx>
        <c:axId val="401053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1053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0.49</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災害公営住宅整備事業特別会計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0.04</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0.03</c:v>
                </c:pt>
                <c:pt idx="2">
                  <c:v>#N/A</c:v>
                </c:pt>
                <c:pt idx="3">
                  <c:v>0.03</c:v>
                </c:pt>
                <c:pt idx="4">
                  <c:v>#N/A</c:v>
                </c:pt>
                <c:pt idx="5">
                  <c:v>0.02</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10.199999999999999</c:v>
                </c:pt>
                <c:pt idx="2">
                  <c:v>#N/A</c:v>
                </c:pt>
                <c:pt idx="3">
                  <c:v>0.41</c:v>
                </c:pt>
                <c:pt idx="4">
                  <c:v>#N/A</c:v>
                </c:pt>
                <c:pt idx="5">
                  <c:v>0.26</c:v>
                </c:pt>
                <c:pt idx="6">
                  <c:v>#N/A</c:v>
                </c:pt>
                <c:pt idx="7">
                  <c:v>1.21</c:v>
                </c:pt>
                <c:pt idx="8">
                  <c:v>#N/A</c:v>
                </c:pt>
                <c:pt idx="9">
                  <c:v>0.92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0.66</c:v>
                </c:pt>
                <c:pt idx="2">
                  <c:v>#N/A</c:v>
                </c:pt>
                <c:pt idx="3">
                  <c:v>0.43</c:v>
                </c:pt>
                <c:pt idx="4">
                  <c:v>#N/A</c:v>
                </c:pt>
                <c:pt idx="5">
                  <c:v>0.5</c:v>
                </c:pt>
                <c:pt idx="6">
                  <c:v>#N/A</c:v>
                </c:pt>
                <c:pt idx="7">
                  <c:v>0.8</c:v>
                </c:pt>
                <c:pt idx="8">
                  <c:v>#N/A</c:v>
                </c:pt>
                <c:pt idx="9">
                  <c:v>1.07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3.09</c:v>
                </c:pt>
                <c:pt idx="2">
                  <c:v>#N/A</c:v>
                </c:pt>
                <c:pt idx="3">
                  <c:v>2.25</c:v>
                </c:pt>
                <c:pt idx="4">
                  <c:v>#N/A</c:v>
                </c:pt>
                <c:pt idx="5">
                  <c:v>0.87</c:v>
                </c:pt>
                <c:pt idx="6">
                  <c:v>#N/A</c:v>
                </c:pt>
                <c:pt idx="7">
                  <c:v>1.83</c:v>
                </c:pt>
                <c:pt idx="8">
                  <c:v>#N/A</c:v>
                </c:pt>
                <c:pt idx="9">
                  <c:v>2.2999999999999998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6.6</c:v>
                </c:pt>
                <c:pt idx="2">
                  <c:v>#N/A</c:v>
                </c:pt>
                <c:pt idx="3">
                  <c:v>7.26</c:v>
                </c:pt>
                <c:pt idx="4">
                  <c:v>#N/A</c:v>
                </c:pt>
                <c:pt idx="5">
                  <c:v>8.14</c:v>
                </c:pt>
                <c:pt idx="6">
                  <c:v>#N/A</c:v>
                </c:pt>
                <c:pt idx="7">
                  <c:v>7.25</c:v>
                </c:pt>
                <c:pt idx="8">
                  <c:v>#N/A</c:v>
                </c:pt>
                <c:pt idx="9">
                  <c:v>6.67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01048424"/>
        <c:axId val="401050384"/>
      </c:barChart>
      <c:catAx>
        <c:axId val="401048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1050384"/>
        <c:crosses val="autoZero"/>
        <c:auto val="1"/>
        <c:lblAlgn val="ctr"/>
        <c:lblOffset val="100"/>
        <c:tickLblSkip val="1"/>
        <c:tickMarkSkip val="1"/>
        <c:noMultiLvlLbl val="0"/>
      </c:catAx>
      <c:valAx>
        <c:axId val="401050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1048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2184</c:v>
                </c:pt>
                <c:pt idx="5">
                  <c:v>2395</c:v>
                </c:pt>
                <c:pt idx="8">
                  <c:v>2424</c:v>
                </c:pt>
                <c:pt idx="11">
                  <c:v>2297</c:v>
                </c:pt>
                <c:pt idx="14">
                  <c:v>2507</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c:v>
                </c:pt>
                <c:pt idx="3">
                  <c:v>1</c:v>
                </c:pt>
                <c:pt idx="6">
                  <c:v>0</c:v>
                </c:pt>
                <c:pt idx="9">
                  <c:v>0</c:v>
                </c:pt>
                <c:pt idx="12">
                  <c:v>2</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134</c:v>
                </c:pt>
                <c:pt idx="3">
                  <c:v>91</c:v>
                </c:pt>
                <c:pt idx="6">
                  <c:v>69</c:v>
                </c:pt>
                <c:pt idx="9">
                  <c:v>113</c:v>
                </c:pt>
                <c:pt idx="12">
                  <c:v>114</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984</c:v>
                </c:pt>
                <c:pt idx="3">
                  <c:v>1179</c:v>
                </c:pt>
                <c:pt idx="6">
                  <c:v>1028</c:v>
                </c:pt>
                <c:pt idx="9">
                  <c:v>1001</c:v>
                </c:pt>
                <c:pt idx="12">
                  <c:v>1154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2334</c:v>
                </c:pt>
                <c:pt idx="3">
                  <c:v>2378</c:v>
                </c:pt>
                <c:pt idx="6">
                  <c:v>2277</c:v>
                </c:pt>
                <c:pt idx="9">
                  <c:v>2105</c:v>
                </c:pt>
                <c:pt idx="12">
                  <c:v>2208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01049992"/>
        <c:axId val="4010519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1269</c:v>
                </c:pt>
                <c:pt idx="2">
                  <c:v>#N/A</c:v>
                </c:pt>
                <c:pt idx="3">
                  <c:v>#N/A</c:v>
                </c:pt>
                <c:pt idx="4">
                  <c:v>1254</c:v>
                </c:pt>
                <c:pt idx="5">
                  <c:v>#N/A</c:v>
                </c:pt>
                <c:pt idx="6">
                  <c:v>#N/A</c:v>
                </c:pt>
                <c:pt idx="7">
                  <c:v>950</c:v>
                </c:pt>
                <c:pt idx="8">
                  <c:v>#N/A</c:v>
                </c:pt>
                <c:pt idx="9">
                  <c:v>#N/A</c:v>
                </c:pt>
                <c:pt idx="10">
                  <c:v>922</c:v>
                </c:pt>
                <c:pt idx="11">
                  <c:v>#N/A</c:v>
                </c:pt>
                <c:pt idx="12">
                  <c:v>#N/A</c:v>
                </c:pt>
                <c:pt idx="13">
                  <c:v>971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01049992"/>
        <c:axId val="401051952"/>
      </c:lineChart>
      <c:catAx>
        <c:axId val="401049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1051952"/>
        <c:crosses val="autoZero"/>
        <c:auto val="1"/>
        <c:lblAlgn val="ctr"/>
        <c:lblOffset val="100"/>
        <c:tickLblSkip val="1"/>
        <c:tickMarkSkip val="1"/>
        <c:noMultiLvlLbl val="0"/>
      </c:catAx>
      <c:valAx>
        <c:axId val="401051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1049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22753</c:v>
                </c:pt>
                <c:pt idx="5">
                  <c:v>24646</c:v>
                </c:pt>
                <c:pt idx="8">
                  <c:v>24765</c:v>
                </c:pt>
                <c:pt idx="11">
                  <c:v>25082</c:v>
                </c:pt>
                <c:pt idx="14">
                  <c:v>24108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8508</c:v>
                </c:pt>
                <c:pt idx="5">
                  <c:v>3900</c:v>
                </c:pt>
                <c:pt idx="8">
                  <c:v>4193</c:v>
                </c:pt>
                <c:pt idx="11">
                  <c:v>5551</c:v>
                </c:pt>
                <c:pt idx="14">
                  <c:v>6350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8356</c:v>
                </c:pt>
                <c:pt idx="5">
                  <c:v>9240</c:v>
                </c:pt>
                <c:pt idx="8">
                  <c:v>8815</c:v>
                </c:pt>
                <c:pt idx="11">
                  <c:v>7893</c:v>
                </c:pt>
                <c:pt idx="14">
                  <c:v>7782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12</c:v>
                </c:pt>
                <c:pt idx="3">
                  <c:v>14</c:v>
                </c:pt>
                <c:pt idx="6">
                  <c:v>17</c:v>
                </c:pt>
                <c:pt idx="9">
                  <c:v>3</c:v>
                </c:pt>
                <c:pt idx="12">
                  <c:v>3</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1856</c:v>
                </c:pt>
                <c:pt idx="3">
                  <c:v>1495</c:v>
                </c:pt>
                <c:pt idx="6">
                  <c:v>1430</c:v>
                </c:pt>
                <c:pt idx="9">
                  <c:v>1319</c:v>
                </c:pt>
                <c:pt idx="12">
                  <c:v>1306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569</c:v>
                </c:pt>
                <c:pt idx="3">
                  <c:v>451</c:v>
                </c:pt>
                <c:pt idx="6">
                  <c:v>358</c:v>
                </c:pt>
                <c:pt idx="9">
                  <c:v>252</c:v>
                </c:pt>
                <c:pt idx="12">
                  <c:v>133</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14163</c:v>
                </c:pt>
                <c:pt idx="3">
                  <c:v>11029</c:v>
                </c:pt>
                <c:pt idx="6">
                  <c:v>11113</c:v>
                </c:pt>
                <c:pt idx="9">
                  <c:v>12944</c:v>
                </c:pt>
                <c:pt idx="12">
                  <c:v>12639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26</c:v>
                </c:pt>
                <c:pt idx="3">
                  <c:v>26</c:v>
                </c:pt>
                <c:pt idx="6">
                  <c:v>13</c:v>
                </c:pt>
                <c:pt idx="9">
                  <c:v>11</c:v>
                </c:pt>
                <c:pt idx="12">
                  <c:v>8</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21878</c:v>
                </c:pt>
                <c:pt idx="3">
                  <c:v>21725</c:v>
                </c:pt>
                <c:pt idx="6">
                  <c:v>22030</c:v>
                </c:pt>
                <c:pt idx="9">
                  <c:v>26061</c:v>
                </c:pt>
                <c:pt idx="12">
                  <c:v>26176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12537712"/>
        <c:axId val="4125381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2064</c:v>
                </c:pt>
                <c:pt idx="11">
                  <c:v>#N/A</c:v>
                </c:pt>
                <c:pt idx="12">
                  <c:v>#N/A</c:v>
                </c:pt>
                <c:pt idx="13">
                  <c:v>2025</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12537712"/>
        <c:axId val="412538104"/>
      </c:lineChart>
      <c:catAx>
        <c:axId val="412537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2538104"/>
        <c:crosses val="autoZero"/>
        <c:auto val="1"/>
        <c:lblAlgn val="ctr"/>
        <c:lblOffset val="100"/>
        <c:tickLblSkip val="1"/>
        <c:tickMarkSkip val="1"/>
        <c:noMultiLvlLbl val="0"/>
      </c:catAx>
      <c:valAx>
        <c:axId val="412538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2537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宮城県多賀城市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元利償還金</a:t>
          </a:r>
          <a:r>
            <a:rPr kumimoji="1" lang="ja-JP" altLang="en-US" sz="1100">
              <a:solidFill>
                <a:schemeClr val="tx1"/>
              </a:solidFill>
              <a:effectLst/>
              <a:latin typeface="+mn-lt"/>
              <a:ea typeface="+mn-ea"/>
              <a:cs typeface="+mn-cs"/>
            </a:rPr>
            <a:t>の増</a:t>
          </a:r>
          <a:r>
            <a:rPr kumimoji="1" lang="ja-JP" altLang="ja-JP" sz="1100">
              <a:solidFill>
                <a:schemeClr val="tx1"/>
              </a:solidFill>
              <a:effectLst/>
              <a:latin typeface="+mn-lt"/>
              <a:ea typeface="+mn-ea"/>
              <a:cs typeface="+mn-cs"/>
            </a:rPr>
            <a:t>については、</a:t>
          </a:r>
          <a:r>
            <a:rPr kumimoji="1" lang="ja-JP" altLang="en-US" sz="1100">
              <a:solidFill>
                <a:schemeClr val="tx1"/>
              </a:solidFill>
              <a:effectLst/>
              <a:latin typeface="+mn-lt"/>
              <a:ea typeface="+mn-ea"/>
              <a:cs typeface="+mn-cs"/>
            </a:rPr>
            <a:t>街路整備事業債（新田南錦町線、留ヶ谷八幡沖線、史跡連絡線等）、公営住宅建設事業債（新留ヶ谷団地）、義務教育施設整備事業債（給食センター用地取得）などに係る元利償還が平成２７年度をもって終了したが、災害援護資金の元金返還が増加したことによる。</a:t>
          </a:r>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　公営企業債の元利償還金に対する繰入金については、</a:t>
          </a:r>
          <a:r>
            <a:rPr kumimoji="1" lang="ja-JP" altLang="en-US" sz="1100">
              <a:solidFill>
                <a:schemeClr val="tx1"/>
              </a:solidFill>
              <a:effectLst/>
              <a:latin typeface="+mn-lt"/>
              <a:ea typeface="+mn-ea"/>
              <a:cs typeface="+mn-cs"/>
            </a:rPr>
            <a:t>復興事業に要する経費の増加等により増額した。</a:t>
          </a:r>
          <a:endParaRPr lang="ja-JP" altLang="ja-JP" sz="1400">
            <a:solidFill>
              <a:schemeClr val="tx1"/>
            </a:solidFill>
            <a:effectLst/>
          </a:endParaRPr>
        </a:p>
        <a:p>
          <a:r>
            <a:rPr kumimoji="1" lang="ja-JP" altLang="ja-JP" sz="1100">
              <a:solidFill>
                <a:schemeClr val="tx1"/>
              </a:solidFill>
              <a:effectLst/>
              <a:latin typeface="+mn-lt"/>
              <a:ea typeface="+mn-ea"/>
              <a:cs typeface="+mn-cs"/>
            </a:rPr>
            <a:t>　</a:t>
          </a:r>
          <a:endParaRPr kumimoji="1" lang="ja-JP" altLang="en-US" sz="1400">
            <a:solidFill>
              <a:schemeClr val="tx1"/>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宮城県多賀城市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rgbClr val="FF0000"/>
              </a:solidFill>
              <a:effectLst/>
              <a:latin typeface="+mn-lt"/>
              <a:ea typeface="+mn-ea"/>
              <a:cs typeface="+mn-cs"/>
            </a:rPr>
            <a:t>　</a:t>
          </a:r>
          <a:r>
            <a:rPr lang="ja-JP" altLang="en-US" sz="1100">
              <a:solidFill>
                <a:schemeClr val="tx1"/>
              </a:solidFill>
              <a:effectLst/>
              <a:latin typeface="+mn-lt"/>
              <a:ea typeface="+mn-ea"/>
              <a:cs typeface="+mn-cs"/>
            </a:rPr>
            <a:t>一般会計等における地方債の現在高については、震災からの復旧復興事業に注力するために休止していた事業を再開したことにより、平成２６年度以降増加している。</a:t>
          </a:r>
          <a:endParaRPr lang="en-US" altLang="ja-JP" sz="1100">
            <a:solidFill>
              <a:schemeClr val="tx1"/>
            </a:solidFill>
            <a:effectLst/>
            <a:latin typeface="+mn-lt"/>
            <a:ea typeface="+mn-ea"/>
            <a:cs typeface="+mn-cs"/>
          </a:endParaRPr>
        </a:p>
        <a:p>
          <a:r>
            <a:rPr lang="ja-JP" altLang="en-US" sz="1100">
              <a:solidFill>
                <a:srgbClr val="FF0000"/>
              </a:solidFill>
              <a:effectLst/>
              <a:latin typeface="+mn-lt"/>
              <a:ea typeface="+mn-ea"/>
              <a:cs typeface="+mn-cs"/>
            </a:rPr>
            <a:t>　</a:t>
          </a:r>
          <a:r>
            <a:rPr lang="ja-JP" altLang="ja-JP" sz="1100">
              <a:solidFill>
                <a:schemeClr val="tx1"/>
              </a:solidFill>
              <a:effectLst/>
              <a:latin typeface="+mn-lt"/>
              <a:ea typeface="+mn-ea"/>
              <a:cs typeface="+mn-cs"/>
            </a:rPr>
            <a:t>公営企業債等繰入見込額については、</a:t>
          </a:r>
          <a:r>
            <a:rPr kumimoji="1" lang="ja-JP" altLang="ja-JP" sz="1100">
              <a:solidFill>
                <a:schemeClr val="tx1"/>
              </a:solidFill>
              <a:effectLst/>
              <a:latin typeface="+mn-lt"/>
              <a:ea typeface="+mn-ea"/>
              <a:cs typeface="+mn-cs"/>
            </a:rPr>
            <a:t>平成</a:t>
          </a:r>
          <a:r>
            <a:rPr kumimoji="1" lang="ja-JP" altLang="en-US" sz="1100">
              <a:solidFill>
                <a:schemeClr val="tx1"/>
              </a:solidFill>
              <a:effectLst/>
              <a:latin typeface="+mn-lt"/>
              <a:ea typeface="+mn-ea"/>
              <a:cs typeface="+mn-cs"/>
            </a:rPr>
            <a:t>２８</a:t>
          </a:r>
          <a:r>
            <a:rPr kumimoji="1" lang="ja-JP" altLang="ja-JP" sz="1100">
              <a:solidFill>
                <a:schemeClr val="tx1"/>
              </a:solidFill>
              <a:effectLst/>
              <a:latin typeface="+mn-lt"/>
              <a:ea typeface="+mn-ea"/>
              <a:cs typeface="+mn-cs"/>
            </a:rPr>
            <a:t>年度における公営企業債の元金償還額が当該年度の起債発行額を上回り、地方債現在高が減少し</a:t>
          </a:r>
          <a:r>
            <a:rPr kumimoji="1" lang="ja-JP" altLang="en-US" sz="1100">
              <a:solidFill>
                <a:schemeClr val="tx1"/>
              </a:solidFill>
              <a:effectLst/>
              <a:latin typeface="+mn-lt"/>
              <a:ea typeface="+mn-ea"/>
              <a:cs typeface="+mn-cs"/>
            </a:rPr>
            <a:t>たことにより減額となった。</a:t>
          </a:r>
          <a:endParaRPr lang="ja-JP" altLang="ja-JP" sz="1400">
            <a:solidFill>
              <a:schemeClr val="tx1"/>
            </a:solidFill>
            <a:effectLst/>
          </a:endParaRPr>
        </a:p>
        <a:p>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充当可能特定財源については、市営住宅使用料の歳入増、地域総合整備事業貸付金の借入金の増、新築家屋の増や減免終了による都市計画税の増により増加した。</a:t>
          </a:r>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　結果、将来負担額が</a:t>
          </a:r>
          <a:r>
            <a:rPr kumimoji="1" lang="ja-JP" altLang="en-US" sz="1100">
              <a:solidFill>
                <a:schemeClr val="tx1"/>
              </a:solidFill>
              <a:effectLst/>
              <a:latin typeface="+mn-lt"/>
              <a:ea typeface="+mn-ea"/>
              <a:cs typeface="+mn-cs"/>
            </a:rPr>
            <a:t>減額し、充当可能財源等が増額したことから、将来負担比率の分子は前年度に比較すると減額した。</a:t>
          </a:r>
          <a:endParaRPr kumimoji="1" lang="ja-JP" altLang="en-US" sz="1400">
            <a:solidFill>
              <a:schemeClr val="tx1"/>
            </a:solidFill>
            <a:latin typeface="ＭＳ ゴシック" pitchFamily="49" charset="-128"/>
            <a:ea typeface="ＭＳ ゴシック"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宮城県多賀城市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62,508
62,048
19.69
32,787,985
30,534,832
113,162
12,234,192
26,176,286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19.6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長引く景気低迷の影響による税収の減少などから、単年度でみると</a:t>
          </a:r>
          <a:r>
            <a:rPr kumimoji="1" lang="en-US" altLang="ja-JP" sz="1100">
              <a:solidFill>
                <a:schemeClr val="tx1"/>
              </a:solidFill>
              <a:effectLst/>
              <a:latin typeface="+mn-lt"/>
              <a:ea typeface="+mn-ea"/>
              <a:cs typeface="+mn-cs"/>
            </a:rPr>
            <a:t>H24</a:t>
          </a:r>
          <a:r>
            <a:rPr kumimoji="1" lang="ja-JP" altLang="ja-JP" sz="1100">
              <a:solidFill>
                <a:schemeClr val="tx1"/>
              </a:solidFill>
              <a:effectLst/>
              <a:latin typeface="+mn-lt"/>
              <a:ea typeface="+mn-ea"/>
              <a:cs typeface="+mn-cs"/>
            </a:rPr>
            <a:t>年度以降の財政力指数は０．７を下回る状況となっている。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　市税については</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震災以降</a:t>
          </a:r>
          <a:r>
            <a:rPr kumimoji="1" lang="ja-JP" altLang="en-US" sz="1100">
              <a:solidFill>
                <a:schemeClr val="tx1"/>
              </a:solidFill>
              <a:effectLst/>
              <a:latin typeface="+mn-lt"/>
              <a:ea typeface="+mn-ea"/>
              <a:cs typeface="+mn-cs"/>
            </a:rPr>
            <a:t>の</a:t>
          </a:r>
          <a:r>
            <a:rPr kumimoji="1" lang="ja-JP" altLang="ja-JP" sz="1100">
              <a:solidFill>
                <a:schemeClr val="dk1"/>
              </a:solidFill>
              <a:effectLst/>
              <a:latin typeface="+mn-lt"/>
              <a:ea typeface="+mn-ea"/>
              <a:cs typeface="+mn-cs"/>
            </a:rPr>
            <a:t>津波</a:t>
          </a:r>
          <a:r>
            <a:rPr lang="ja-JP" altLang="ja-JP" sz="1100">
              <a:solidFill>
                <a:schemeClr val="dk1"/>
              </a:solidFill>
              <a:effectLst/>
              <a:latin typeface="+mn-lt"/>
              <a:ea typeface="+mn-ea"/>
              <a:cs typeface="+mn-cs"/>
            </a:rPr>
            <a:t>被害を受けた市域に対する固定資産税の２分の１減額課税の廃止</a:t>
          </a:r>
          <a:r>
            <a:rPr lang="ja-JP" altLang="en-US" sz="1100">
              <a:solidFill>
                <a:schemeClr val="dk1"/>
              </a:solidFill>
              <a:effectLst/>
              <a:latin typeface="+mn-lt"/>
              <a:ea typeface="+mn-ea"/>
              <a:cs typeface="+mn-cs"/>
            </a:rPr>
            <a:t>、</a:t>
          </a:r>
          <a:r>
            <a:rPr kumimoji="1" lang="ja-JP" altLang="ja-JP" sz="1100">
              <a:solidFill>
                <a:schemeClr val="tx1"/>
              </a:solidFill>
              <a:effectLst/>
              <a:latin typeface="+mn-lt"/>
              <a:ea typeface="+mn-ea"/>
              <a:cs typeface="+mn-cs"/>
            </a:rPr>
            <a:t>納税義務者数</a:t>
          </a:r>
          <a:r>
            <a:rPr kumimoji="1" lang="ja-JP" altLang="en-US" sz="1100">
              <a:solidFill>
                <a:schemeClr val="tx1"/>
              </a:solidFill>
              <a:effectLst/>
              <a:latin typeface="+mn-lt"/>
              <a:ea typeface="+mn-ea"/>
              <a:cs typeface="+mn-cs"/>
            </a:rPr>
            <a:t>の増加により</a:t>
          </a:r>
          <a:r>
            <a:rPr lang="ja-JP" altLang="en-US" sz="1100">
              <a:solidFill>
                <a:schemeClr val="tx1"/>
              </a:solidFill>
              <a:effectLst/>
              <a:latin typeface="+mn-lt"/>
              <a:ea typeface="+mn-ea"/>
              <a:cs typeface="+mn-cs"/>
            </a:rPr>
            <a:t>回復傾向にある。</a:t>
          </a:r>
          <a:r>
            <a:rPr lang="ja-JP"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企業誘致や既存企業の事業拡大等を推進し、自主財源の回復に努めるとともに、適正な定員管理による人件費の削減や事務事業の見直しによる歳出削減に取り組む。</a:t>
          </a:r>
          <a:endParaRPr lang="ja-JP" altLang="ja-JP" sz="1400">
            <a:solidFill>
              <a:schemeClr val="tx1"/>
            </a:solidFill>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45</xdr:row>
      <xdr:rowOff>41910</xdr:rowOff>
    </xdr:to>
    <xdr:cxnSp macro="">
      <xdr:nvCxnSpPr>
        <xdr:cNvPr id="61" name="直線コネクタ 60"/>
        <xdr:cNvCxnSpPr/>
      </xdr:nvCxnSpPr>
      <xdr:spPr>
        <a:xfrm flipV="1">
          <a:off x="4953000" y="611632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3810</xdr:rowOff>
    </xdr:from>
    <xdr:to>
      <xdr:col>7</xdr:col>
      <xdr:colOff>152400</xdr:colOff>
      <xdr:row>41</xdr:row>
      <xdr:rowOff>3810</xdr:rowOff>
    </xdr:to>
    <xdr:cxnSp macro="">
      <xdr:nvCxnSpPr>
        <xdr:cNvPr id="66" name="直線コネクタ 65"/>
        <xdr:cNvCxnSpPr/>
      </xdr:nvCxnSpPr>
      <xdr:spPr>
        <a:xfrm>
          <a:off x="4114800" y="70332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44467</xdr:rowOff>
    </xdr:from>
    <xdr:ext cx="762000" cy="259045"/>
    <xdr:sp macro="" textlink="">
      <xdr:nvSpPr>
        <xdr:cNvPr id="67" name="財政力平均値テキスト"/>
        <xdr:cNvSpPr txBox="1"/>
      </xdr:nvSpPr>
      <xdr:spPr>
        <a:xfrm>
          <a:off x="5041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3810</xdr:rowOff>
    </xdr:from>
    <xdr:to>
      <xdr:col>6</xdr:col>
      <xdr:colOff>0</xdr:colOff>
      <xdr:row>41</xdr:row>
      <xdr:rowOff>27940</xdr:rowOff>
    </xdr:to>
    <xdr:cxnSp macro="">
      <xdr:nvCxnSpPr>
        <xdr:cNvPr id="69" name="直線コネクタ 68"/>
        <xdr:cNvCxnSpPr/>
      </xdr:nvCxnSpPr>
      <xdr:spPr>
        <a:xfrm flipV="1">
          <a:off x="3225800" y="70332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52070</xdr:rowOff>
    </xdr:from>
    <xdr:to>
      <xdr:col>6</xdr:col>
      <xdr:colOff>50800</xdr:colOff>
      <xdr:row>40</xdr:row>
      <xdr:rowOff>153670</xdr:rowOff>
    </xdr:to>
    <xdr:sp macro="" textlink="">
      <xdr:nvSpPr>
        <xdr:cNvPr id="70" name="フローチャート : 判断 69"/>
        <xdr:cNvSpPr/>
      </xdr:nvSpPr>
      <xdr:spPr>
        <a:xfrm>
          <a:off x="4064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163847</xdr:rowOff>
    </xdr:from>
    <xdr:ext cx="736600" cy="259045"/>
    <xdr:sp macro="" textlink="">
      <xdr:nvSpPr>
        <xdr:cNvPr id="71" name="テキスト ボックス 70"/>
        <xdr:cNvSpPr txBox="1"/>
      </xdr:nvSpPr>
      <xdr:spPr>
        <a:xfrm>
          <a:off x="3733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3810</xdr:rowOff>
    </xdr:from>
    <xdr:to>
      <xdr:col>4</xdr:col>
      <xdr:colOff>482600</xdr:colOff>
      <xdr:row>41</xdr:row>
      <xdr:rowOff>27940</xdr:rowOff>
    </xdr:to>
    <xdr:cxnSp macro="">
      <xdr:nvCxnSpPr>
        <xdr:cNvPr id="72" name="直線コネクタ 71"/>
        <xdr:cNvCxnSpPr/>
      </xdr:nvCxnSpPr>
      <xdr:spPr>
        <a:xfrm>
          <a:off x="2336800" y="70332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3810</xdr:rowOff>
    </xdr:from>
    <xdr:to>
      <xdr:col>3</xdr:col>
      <xdr:colOff>279400</xdr:colOff>
      <xdr:row>41</xdr:row>
      <xdr:rowOff>3810</xdr:rowOff>
    </xdr:to>
    <xdr:cxnSp macro="">
      <xdr:nvCxnSpPr>
        <xdr:cNvPr id="75" name="直線コネクタ 74"/>
        <xdr:cNvCxnSpPr/>
      </xdr:nvCxnSpPr>
      <xdr:spPr>
        <a:xfrm>
          <a:off x="1447800" y="7033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73660</xdr:rowOff>
    </xdr:from>
    <xdr:to>
      <xdr:col>2</xdr:col>
      <xdr:colOff>127000</xdr:colOff>
      <xdr:row>42</xdr:row>
      <xdr:rowOff>3810</xdr:rowOff>
    </xdr:to>
    <xdr:sp macro="" textlink="">
      <xdr:nvSpPr>
        <xdr:cNvPr id="78" name="フローチャート : 判断 77"/>
        <xdr:cNvSpPr/>
      </xdr:nvSpPr>
      <xdr:spPr>
        <a:xfrm>
          <a:off x="1397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160037</xdr:rowOff>
    </xdr:from>
    <xdr:ext cx="762000" cy="259045"/>
    <xdr:sp macro="" textlink="">
      <xdr:nvSpPr>
        <xdr:cNvPr id="79" name="テキスト ボックス 78"/>
        <xdr:cNvSpPr txBox="1"/>
      </xdr:nvSpPr>
      <xdr:spPr>
        <a:xfrm>
          <a:off x="1066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124460</xdr:rowOff>
    </xdr:from>
    <xdr:to>
      <xdr:col>7</xdr:col>
      <xdr:colOff>203200</xdr:colOff>
      <xdr:row>41</xdr:row>
      <xdr:rowOff>54610</xdr:rowOff>
    </xdr:to>
    <xdr:sp macro="" textlink="">
      <xdr:nvSpPr>
        <xdr:cNvPr id="85" name="円/楕円 84"/>
        <xdr:cNvSpPr/>
      </xdr:nvSpPr>
      <xdr:spPr>
        <a:xfrm>
          <a:off x="4902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96537</xdr:rowOff>
    </xdr:from>
    <xdr:ext cx="762000" cy="259045"/>
    <xdr:sp macro="" textlink="">
      <xdr:nvSpPr>
        <xdr:cNvPr id="86" name="財政力該当値テキスト"/>
        <xdr:cNvSpPr txBox="1"/>
      </xdr:nvSpPr>
      <xdr:spPr>
        <a:xfrm>
          <a:off x="5041900" y="695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124460</xdr:rowOff>
    </xdr:from>
    <xdr:to>
      <xdr:col>6</xdr:col>
      <xdr:colOff>50800</xdr:colOff>
      <xdr:row>41</xdr:row>
      <xdr:rowOff>54610</xdr:rowOff>
    </xdr:to>
    <xdr:sp macro="" textlink="">
      <xdr:nvSpPr>
        <xdr:cNvPr id="87" name="円/楕円 86"/>
        <xdr:cNvSpPr/>
      </xdr:nvSpPr>
      <xdr:spPr>
        <a:xfrm>
          <a:off x="4064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39387</xdr:rowOff>
    </xdr:from>
    <xdr:ext cx="736600" cy="259045"/>
    <xdr:sp macro="" textlink="">
      <xdr:nvSpPr>
        <xdr:cNvPr id="88" name="テキスト ボックス 87"/>
        <xdr:cNvSpPr txBox="1"/>
      </xdr:nvSpPr>
      <xdr:spPr>
        <a:xfrm>
          <a:off x="3733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148590</xdr:rowOff>
    </xdr:from>
    <xdr:to>
      <xdr:col>4</xdr:col>
      <xdr:colOff>533400</xdr:colOff>
      <xdr:row>41</xdr:row>
      <xdr:rowOff>78740</xdr:rowOff>
    </xdr:to>
    <xdr:sp macro="" textlink="">
      <xdr:nvSpPr>
        <xdr:cNvPr id="89" name="円/楕円 88"/>
        <xdr:cNvSpPr/>
      </xdr:nvSpPr>
      <xdr:spPr>
        <a:xfrm>
          <a:off x="3175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88917</xdr:rowOff>
    </xdr:from>
    <xdr:ext cx="762000" cy="259045"/>
    <xdr:sp macro="" textlink="">
      <xdr:nvSpPr>
        <xdr:cNvPr id="90" name="テキスト ボックス 89"/>
        <xdr:cNvSpPr txBox="1"/>
      </xdr:nvSpPr>
      <xdr:spPr>
        <a:xfrm>
          <a:off x="2844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124460</xdr:rowOff>
    </xdr:from>
    <xdr:to>
      <xdr:col>3</xdr:col>
      <xdr:colOff>330200</xdr:colOff>
      <xdr:row>41</xdr:row>
      <xdr:rowOff>54610</xdr:rowOff>
    </xdr:to>
    <xdr:sp macro="" textlink="">
      <xdr:nvSpPr>
        <xdr:cNvPr id="91" name="円/楕円 90"/>
        <xdr:cNvSpPr/>
      </xdr:nvSpPr>
      <xdr:spPr>
        <a:xfrm>
          <a:off x="2286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64787</xdr:rowOff>
    </xdr:from>
    <xdr:ext cx="762000" cy="259045"/>
    <xdr:sp macro="" textlink="">
      <xdr:nvSpPr>
        <xdr:cNvPr id="92" name="テキスト ボックス 91"/>
        <xdr:cNvSpPr txBox="1"/>
      </xdr:nvSpPr>
      <xdr:spPr>
        <a:xfrm>
          <a:off x="1955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124460</xdr:rowOff>
    </xdr:from>
    <xdr:to>
      <xdr:col>2</xdr:col>
      <xdr:colOff>127000</xdr:colOff>
      <xdr:row>41</xdr:row>
      <xdr:rowOff>54610</xdr:rowOff>
    </xdr:to>
    <xdr:sp macro="" textlink="">
      <xdr:nvSpPr>
        <xdr:cNvPr id="93" name="円/楕円 92"/>
        <xdr:cNvSpPr/>
      </xdr:nvSpPr>
      <xdr:spPr>
        <a:xfrm>
          <a:off x="1397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64787</xdr:rowOff>
    </xdr:from>
    <xdr:ext cx="762000" cy="259045"/>
    <xdr:sp macro="" textlink="">
      <xdr:nvSpPr>
        <xdr:cNvPr id="94" name="テキスト ボックス 93"/>
        <xdr:cNvSpPr txBox="1"/>
      </xdr:nvSpPr>
      <xdr:spPr>
        <a:xfrm>
          <a:off x="1066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tx1"/>
              </a:solidFill>
              <a:effectLst/>
              <a:latin typeface="+mn-lt"/>
              <a:ea typeface="+mn-ea"/>
              <a:cs typeface="+mn-cs"/>
            </a:rPr>
            <a:t>市税では、</a:t>
          </a:r>
          <a:r>
            <a:rPr kumimoji="1" lang="ja-JP" altLang="ja-JP" sz="1100">
              <a:solidFill>
                <a:schemeClr val="tx1"/>
              </a:solidFill>
              <a:effectLst/>
              <a:latin typeface="+mn-lt"/>
              <a:ea typeface="+mn-ea"/>
              <a:cs typeface="+mn-cs"/>
            </a:rPr>
            <a:t>津波被災地区に対する固定資産税の２分の１減額課税</a:t>
          </a:r>
          <a:r>
            <a:rPr kumimoji="1" lang="ja-JP" altLang="en-US" sz="1100">
              <a:solidFill>
                <a:schemeClr val="tx1"/>
              </a:solidFill>
              <a:effectLst/>
              <a:latin typeface="+mn-lt"/>
              <a:ea typeface="+mn-ea"/>
              <a:cs typeface="+mn-cs"/>
            </a:rPr>
            <a:t>の廃止に伴い固定資産税が増額したが、震災以前の数値には回復しておらず、また地方消費税交付金等の減少により</a:t>
          </a:r>
          <a:r>
            <a:rPr kumimoji="1" lang="ja-JP" altLang="ja-JP" sz="1100">
              <a:solidFill>
                <a:schemeClr val="tx1"/>
              </a:solidFill>
              <a:effectLst/>
              <a:latin typeface="+mn-lt"/>
              <a:ea typeface="+mn-ea"/>
              <a:cs typeface="+mn-cs"/>
            </a:rPr>
            <a:t>経常一般財源が減少して</a:t>
          </a:r>
          <a:r>
            <a:rPr kumimoji="1" lang="ja-JP" altLang="en-US" sz="1100">
              <a:solidFill>
                <a:schemeClr val="tx1"/>
              </a:solidFill>
              <a:effectLst/>
              <a:latin typeface="+mn-lt"/>
              <a:ea typeface="+mn-ea"/>
              <a:cs typeface="+mn-cs"/>
            </a:rPr>
            <a:t>いる。一方子ども、生活保護受給者、障害者へ対する給付等の社会保障経費の増により経常経費は増加している。</a:t>
          </a:r>
          <a:endParaRPr kumimoji="1" lang="en-US" altLang="ja-JP" sz="1100">
            <a:solidFill>
              <a:schemeClr val="tx1"/>
            </a:solidFill>
            <a:effectLst/>
            <a:latin typeface="+mn-lt"/>
            <a:ea typeface="+mn-ea"/>
            <a:cs typeface="+mn-cs"/>
          </a:endParaRPr>
        </a:p>
        <a:p>
          <a:r>
            <a:rPr kumimoji="1" lang="ja-JP" altLang="en-US" sz="1100" b="0" i="0" baseline="0">
              <a:solidFill>
                <a:schemeClr val="tx1"/>
              </a:solidFill>
              <a:effectLst/>
              <a:latin typeface="+mn-lt"/>
              <a:ea typeface="+mn-ea"/>
              <a:cs typeface="+mn-cs"/>
            </a:rPr>
            <a:t>　</a:t>
          </a:r>
          <a:r>
            <a:rPr lang="ja-JP" altLang="ja-JP" sz="1100" b="0" i="0" baseline="0">
              <a:solidFill>
                <a:schemeClr val="tx1"/>
              </a:solidFill>
              <a:effectLst/>
              <a:latin typeface="+mn-lt"/>
              <a:ea typeface="+mn-ea"/>
              <a:cs typeface="+mn-cs"/>
            </a:rPr>
            <a:t>類似団体内最下位である状況を踏まえ、企業誘致や既存企業の事業拡大等を推進し、自主財源の回復に努めるとともに、適正な定員管理による人件費の削減やプライマリーバランスを意識した市債の発行を行うなど、義務的経費の削減を図り、改善に努める。</a:t>
          </a:r>
          <a:endParaRPr lang="ja-JP" altLang="ja-JP" sz="1400">
            <a:solidFill>
              <a:schemeClr val="tx1"/>
            </a:solidFill>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64</xdr:row>
      <xdr:rowOff>47413</xdr:rowOff>
    </xdr:to>
    <xdr:cxnSp macro="">
      <xdr:nvCxnSpPr>
        <xdr:cNvPr id="124" name="直線コネクタ 123"/>
        <xdr:cNvCxnSpPr/>
      </xdr:nvCxnSpPr>
      <xdr:spPr>
        <a:xfrm flipV="1">
          <a:off x="4953000" y="10115338"/>
          <a:ext cx="0" cy="9048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19490</xdr:rowOff>
    </xdr:from>
    <xdr:ext cx="762000" cy="259045"/>
    <xdr:sp macro="" textlink="">
      <xdr:nvSpPr>
        <xdr:cNvPr id="125" name="財政構造の弾力性最小値テキスト"/>
        <xdr:cNvSpPr txBox="1"/>
      </xdr:nvSpPr>
      <xdr:spPr>
        <a:xfrm>
          <a:off x="5041900" y="10992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7</xdr:col>
      <xdr:colOff>63500</xdr:colOff>
      <xdr:row>64</xdr:row>
      <xdr:rowOff>47413</xdr:rowOff>
    </xdr:from>
    <xdr:to>
      <xdr:col>7</xdr:col>
      <xdr:colOff>241300</xdr:colOff>
      <xdr:row>64</xdr:row>
      <xdr:rowOff>47413</xdr:rowOff>
    </xdr:to>
    <xdr:cxnSp macro="">
      <xdr:nvCxnSpPr>
        <xdr:cNvPr id="126" name="直線コネクタ 125"/>
        <xdr:cNvCxnSpPr/>
      </xdr:nvCxnSpPr>
      <xdr:spPr>
        <a:xfrm>
          <a:off x="4864100" y="1102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27"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28" name="直線コネクタ 127"/>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57996</xdr:rowOff>
    </xdr:from>
    <xdr:to>
      <xdr:col>7</xdr:col>
      <xdr:colOff>152400</xdr:colOff>
      <xdr:row>64</xdr:row>
      <xdr:rowOff>47413</xdr:rowOff>
    </xdr:to>
    <xdr:cxnSp macro="">
      <xdr:nvCxnSpPr>
        <xdr:cNvPr id="129" name="直線コネクタ 128"/>
        <xdr:cNvCxnSpPr/>
      </xdr:nvCxnSpPr>
      <xdr:spPr>
        <a:xfrm>
          <a:off x="4114800" y="10859346"/>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52933</xdr:rowOff>
    </xdr:from>
    <xdr:ext cx="762000" cy="259045"/>
    <xdr:sp macro="" textlink="">
      <xdr:nvSpPr>
        <xdr:cNvPr id="130" name="財政構造の弾力性平均値テキスト"/>
        <xdr:cNvSpPr txBox="1"/>
      </xdr:nvSpPr>
      <xdr:spPr>
        <a:xfrm>
          <a:off x="5041900" y="10339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36406</xdr:rowOff>
    </xdr:from>
    <xdr:to>
      <xdr:col>7</xdr:col>
      <xdr:colOff>203200</xdr:colOff>
      <xdr:row>61</xdr:row>
      <xdr:rowOff>138006</xdr:rowOff>
    </xdr:to>
    <xdr:sp macro="" textlink="">
      <xdr:nvSpPr>
        <xdr:cNvPr id="131" name="フローチャート : 判断 130"/>
        <xdr:cNvSpPr/>
      </xdr:nvSpPr>
      <xdr:spPr>
        <a:xfrm>
          <a:off x="49022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57996</xdr:rowOff>
    </xdr:from>
    <xdr:to>
      <xdr:col>6</xdr:col>
      <xdr:colOff>0</xdr:colOff>
      <xdr:row>63</xdr:row>
      <xdr:rowOff>170604</xdr:rowOff>
    </xdr:to>
    <xdr:cxnSp macro="">
      <xdr:nvCxnSpPr>
        <xdr:cNvPr id="132" name="直線コネクタ 131"/>
        <xdr:cNvCxnSpPr/>
      </xdr:nvCxnSpPr>
      <xdr:spPr>
        <a:xfrm flipV="1">
          <a:off x="3225800" y="10859346"/>
          <a:ext cx="889000" cy="11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123402</xdr:rowOff>
    </xdr:from>
    <xdr:to>
      <xdr:col>6</xdr:col>
      <xdr:colOff>50800</xdr:colOff>
      <xdr:row>61</xdr:row>
      <xdr:rowOff>53552</xdr:rowOff>
    </xdr:to>
    <xdr:sp macro="" textlink="">
      <xdr:nvSpPr>
        <xdr:cNvPr id="133" name="フローチャート : 判断 132"/>
        <xdr:cNvSpPr/>
      </xdr:nvSpPr>
      <xdr:spPr>
        <a:xfrm>
          <a:off x="4064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63729</xdr:rowOff>
    </xdr:from>
    <xdr:ext cx="736600" cy="259045"/>
    <xdr:sp macro="" textlink="">
      <xdr:nvSpPr>
        <xdr:cNvPr id="134" name="テキスト ボックス 133"/>
        <xdr:cNvSpPr txBox="1"/>
      </xdr:nvSpPr>
      <xdr:spPr>
        <a:xfrm>
          <a:off x="3733800" y="10179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170604</xdr:rowOff>
    </xdr:from>
    <xdr:to>
      <xdr:col>4</xdr:col>
      <xdr:colOff>482600</xdr:colOff>
      <xdr:row>64</xdr:row>
      <xdr:rowOff>107738</xdr:rowOff>
    </xdr:to>
    <xdr:cxnSp macro="">
      <xdr:nvCxnSpPr>
        <xdr:cNvPr id="135" name="直線コネクタ 134"/>
        <xdr:cNvCxnSpPr/>
      </xdr:nvCxnSpPr>
      <xdr:spPr>
        <a:xfrm flipV="1">
          <a:off x="2336800" y="10971954"/>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91229</xdr:rowOff>
    </xdr:from>
    <xdr:to>
      <xdr:col>4</xdr:col>
      <xdr:colOff>533400</xdr:colOff>
      <xdr:row>61</xdr:row>
      <xdr:rowOff>21379</xdr:rowOff>
    </xdr:to>
    <xdr:sp macro="" textlink="">
      <xdr:nvSpPr>
        <xdr:cNvPr id="136" name="フローチャート : 判断 135"/>
        <xdr:cNvSpPr/>
      </xdr:nvSpPr>
      <xdr:spPr>
        <a:xfrm>
          <a:off x="3175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31556</xdr:rowOff>
    </xdr:from>
    <xdr:ext cx="762000" cy="259045"/>
    <xdr:sp macro="" textlink="">
      <xdr:nvSpPr>
        <xdr:cNvPr id="137" name="テキスト ボックス 136"/>
        <xdr:cNvSpPr txBox="1"/>
      </xdr:nvSpPr>
      <xdr:spPr>
        <a:xfrm>
          <a:off x="2844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107738</xdr:rowOff>
    </xdr:from>
    <xdr:to>
      <xdr:col>3</xdr:col>
      <xdr:colOff>279400</xdr:colOff>
      <xdr:row>65</xdr:row>
      <xdr:rowOff>169545</xdr:rowOff>
    </xdr:to>
    <xdr:cxnSp macro="">
      <xdr:nvCxnSpPr>
        <xdr:cNvPr id="138" name="直線コネクタ 137"/>
        <xdr:cNvCxnSpPr/>
      </xdr:nvCxnSpPr>
      <xdr:spPr>
        <a:xfrm flipV="1">
          <a:off x="1447800" y="11080538"/>
          <a:ext cx="8890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38946</xdr:rowOff>
    </xdr:from>
    <xdr:to>
      <xdr:col>3</xdr:col>
      <xdr:colOff>330200</xdr:colOff>
      <xdr:row>60</xdr:row>
      <xdr:rowOff>140546</xdr:rowOff>
    </xdr:to>
    <xdr:sp macro="" textlink="">
      <xdr:nvSpPr>
        <xdr:cNvPr id="139" name="フローチャート : 判断 138"/>
        <xdr:cNvSpPr/>
      </xdr:nvSpPr>
      <xdr:spPr>
        <a:xfrm>
          <a:off x="2286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150723</xdr:rowOff>
    </xdr:from>
    <xdr:ext cx="762000" cy="259045"/>
    <xdr:sp macro="" textlink="">
      <xdr:nvSpPr>
        <xdr:cNvPr id="140" name="テキスト ボックス 139"/>
        <xdr:cNvSpPr txBox="1"/>
      </xdr:nvSpPr>
      <xdr:spPr>
        <a:xfrm>
          <a:off x="1955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63077</xdr:rowOff>
    </xdr:from>
    <xdr:to>
      <xdr:col>2</xdr:col>
      <xdr:colOff>127000</xdr:colOff>
      <xdr:row>60</xdr:row>
      <xdr:rowOff>164677</xdr:rowOff>
    </xdr:to>
    <xdr:sp macro="" textlink="">
      <xdr:nvSpPr>
        <xdr:cNvPr id="141" name="フローチャート : 判断 140"/>
        <xdr:cNvSpPr/>
      </xdr:nvSpPr>
      <xdr:spPr>
        <a:xfrm>
          <a:off x="1397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3404</xdr:rowOff>
    </xdr:from>
    <xdr:ext cx="762000" cy="259045"/>
    <xdr:sp macro="" textlink="">
      <xdr:nvSpPr>
        <xdr:cNvPr id="142" name="テキスト ボックス 141"/>
        <xdr:cNvSpPr txBox="1"/>
      </xdr:nvSpPr>
      <xdr:spPr>
        <a:xfrm>
          <a:off x="1066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168063</xdr:rowOff>
    </xdr:from>
    <xdr:to>
      <xdr:col>7</xdr:col>
      <xdr:colOff>203200</xdr:colOff>
      <xdr:row>64</xdr:row>
      <xdr:rowOff>98213</xdr:rowOff>
    </xdr:to>
    <xdr:sp macro="" textlink="">
      <xdr:nvSpPr>
        <xdr:cNvPr id="148" name="円/楕円 147"/>
        <xdr:cNvSpPr/>
      </xdr:nvSpPr>
      <xdr:spPr>
        <a:xfrm>
          <a:off x="49022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63940</xdr:rowOff>
    </xdr:from>
    <xdr:ext cx="762000" cy="259045"/>
    <xdr:sp macro="" textlink="">
      <xdr:nvSpPr>
        <xdr:cNvPr id="149" name="財政構造の弾力性該当値テキスト"/>
        <xdr:cNvSpPr txBox="1"/>
      </xdr:nvSpPr>
      <xdr:spPr>
        <a:xfrm>
          <a:off x="5041900" y="1086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7196</xdr:rowOff>
    </xdr:from>
    <xdr:to>
      <xdr:col>6</xdr:col>
      <xdr:colOff>50800</xdr:colOff>
      <xdr:row>63</xdr:row>
      <xdr:rowOff>108796</xdr:rowOff>
    </xdr:to>
    <xdr:sp macro="" textlink="">
      <xdr:nvSpPr>
        <xdr:cNvPr id="150" name="円/楕円 149"/>
        <xdr:cNvSpPr/>
      </xdr:nvSpPr>
      <xdr:spPr>
        <a:xfrm>
          <a:off x="4064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93573</xdr:rowOff>
    </xdr:from>
    <xdr:ext cx="736600" cy="259045"/>
    <xdr:sp macro="" textlink="">
      <xdr:nvSpPr>
        <xdr:cNvPr id="151" name="テキスト ボックス 150"/>
        <xdr:cNvSpPr txBox="1"/>
      </xdr:nvSpPr>
      <xdr:spPr>
        <a:xfrm>
          <a:off x="3733800" y="1089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119804</xdr:rowOff>
    </xdr:from>
    <xdr:to>
      <xdr:col>4</xdr:col>
      <xdr:colOff>533400</xdr:colOff>
      <xdr:row>64</xdr:row>
      <xdr:rowOff>49954</xdr:rowOff>
    </xdr:to>
    <xdr:sp macro="" textlink="">
      <xdr:nvSpPr>
        <xdr:cNvPr id="152" name="円/楕円 151"/>
        <xdr:cNvSpPr/>
      </xdr:nvSpPr>
      <xdr:spPr>
        <a:xfrm>
          <a:off x="3175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34731</xdr:rowOff>
    </xdr:from>
    <xdr:ext cx="762000" cy="259045"/>
    <xdr:sp macro="" textlink="">
      <xdr:nvSpPr>
        <xdr:cNvPr id="153" name="テキスト ボックス 152"/>
        <xdr:cNvSpPr txBox="1"/>
      </xdr:nvSpPr>
      <xdr:spPr>
        <a:xfrm>
          <a:off x="2844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56938</xdr:rowOff>
    </xdr:from>
    <xdr:to>
      <xdr:col>3</xdr:col>
      <xdr:colOff>330200</xdr:colOff>
      <xdr:row>64</xdr:row>
      <xdr:rowOff>158538</xdr:rowOff>
    </xdr:to>
    <xdr:sp macro="" textlink="">
      <xdr:nvSpPr>
        <xdr:cNvPr id="154" name="円/楕円 153"/>
        <xdr:cNvSpPr/>
      </xdr:nvSpPr>
      <xdr:spPr>
        <a:xfrm>
          <a:off x="2286000" y="110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143315</xdr:rowOff>
    </xdr:from>
    <xdr:ext cx="762000" cy="259045"/>
    <xdr:sp macro="" textlink="">
      <xdr:nvSpPr>
        <xdr:cNvPr id="155" name="テキスト ボックス 154"/>
        <xdr:cNvSpPr txBox="1"/>
      </xdr:nvSpPr>
      <xdr:spPr>
        <a:xfrm>
          <a:off x="1955800" y="1111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118745</xdr:rowOff>
    </xdr:from>
    <xdr:to>
      <xdr:col>2</xdr:col>
      <xdr:colOff>127000</xdr:colOff>
      <xdr:row>66</xdr:row>
      <xdr:rowOff>48895</xdr:rowOff>
    </xdr:to>
    <xdr:sp macro="" textlink="">
      <xdr:nvSpPr>
        <xdr:cNvPr id="156" name="円/楕円 155"/>
        <xdr:cNvSpPr/>
      </xdr:nvSpPr>
      <xdr:spPr>
        <a:xfrm>
          <a:off x="1397000" y="112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33672</xdr:rowOff>
    </xdr:from>
    <xdr:ext cx="762000" cy="259045"/>
    <xdr:sp macro="" textlink="">
      <xdr:nvSpPr>
        <xdr:cNvPr id="157" name="テキスト ボックス 156"/>
        <xdr:cNvSpPr txBox="1"/>
      </xdr:nvSpPr>
      <xdr:spPr>
        <a:xfrm>
          <a:off x="1066800" y="1134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[110,267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139,336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人件費については</a:t>
          </a:r>
          <a:r>
            <a:rPr lang="ja-JP" altLang="ja-JP" sz="1100">
              <a:solidFill>
                <a:schemeClr val="tx1"/>
              </a:solidFill>
              <a:effectLst/>
              <a:latin typeface="+mn-lt"/>
              <a:ea typeface="+mn-ea"/>
              <a:cs typeface="+mn-cs"/>
            </a:rPr>
            <a:t>、国家公務員に対する平成</a:t>
          </a:r>
          <a:r>
            <a:rPr lang="ja-JP" altLang="en-US" sz="1100">
              <a:solidFill>
                <a:schemeClr val="tx1"/>
              </a:solidFill>
              <a:effectLst/>
              <a:latin typeface="+mn-lt"/>
              <a:ea typeface="+mn-ea"/>
              <a:cs typeface="+mn-cs"/>
            </a:rPr>
            <a:t>２８</a:t>
          </a:r>
          <a:r>
            <a:rPr lang="ja-JP" altLang="ja-JP" sz="1100">
              <a:solidFill>
                <a:schemeClr val="tx1"/>
              </a:solidFill>
              <a:effectLst/>
              <a:latin typeface="+mn-lt"/>
              <a:ea typeface="+mn-ea"/>
              <a:cs typeface="+mn-cs"/>
            </a:rPr>
            <a:t>年人事院勧告を準拠したことにより給料月額において平均</a:t>
          </a:r>
          <a:r>
            <a:rPr lang="ja-JP" altLang="en-US" sz="1100">
              <a:solidFill>
                <a:schemeClr val="tx1"/>
              </a:solidFill>
              <a:effectLst/>
              <a:latin typeface="+mn-lt"/>
              <a:ea typeface="+mn-ea"/>
              <a:cs typeface="+mn-cs"/>
            </a:rPr>
            <a:t>０．２</a:t>
          </a:r>
          <a:r>
            <a:rPr lang="ja-JP" altLang="ja-JP" sz="1100">
              <a:solidFill>
                <a:schemeClr val="tx1"/>
              </a:solidFill>
              <a:effectLst/>
              <a:latin typeface="+mn-lt"/>
              <a:ea typeface="+mn-ea"/>
              <a:cs typeface="+mn-cs"/>
            </a:rPr>
            <a:t>％の引き上げがなされた</a:t>
          </a:r>
          <a:r>
            <a:rPr lang="ja-JP" altLang="en-US" sz="1100">
              <a:solidFill>
                <a:schemeClr val="tx1"/>
              </a:solidFill>
              <a:effectLst/>
              <a:latin typeface="+mn-lt"/>
              <a:ea typeface="+mn-ea"/>
              <a:cs typeface="+mn-cs"/>
            </a:rPr>
            <a:t>一方、時間外勤務の縮減等による手当の減少により０．３</a:t>
          </a:r>
          <a:r>
            <a:rPr lang="ja-JP" altLang="ja-JP" sz="1100">
              <a:solidFill>
                <a:schemeClr val="tx1"/>
              </a:solidFill>
              <a:effectLst/>
              <a:latin typeface="+mn-lt"/>
              <a:ea typeface="+mn-ea"/>
              <a:cs typeface="+mn-cs"/>
            </a:rPr>
            <a:t>％の</a:t>
          </a:r>
          <a:r>
            <a:rPr lang="ja-JP" altLang="en-US" sz="1100">
              <a:solidFill>
                <a:schemeClr val="tx1"/>
              </a:solidFill>
              <a:effectLst/>
              <a:latin typeface="+mn-lt"/>
              <a:ea typeface="+mn-ea"/>
              <a:cs typeface="+mn-cs"/>
            </a:rPr>
            <a:t>減</a:t>
          </a:r>
          <a:r>
            <a:rPr lang="ja-JP" altLang="ja-JP" sz="1100">
              <a:solidFill>
                <a:schemeClr val="tx1"/>
              </a:solidFill>
              <a:effectLst/>
              <a:latin typeface="+mn-lt"/>
              <a:ea typeface="+mn-ea"/>
              <a:cs typeface="+mn-cs"/>
            </a:rPr>
            <a:t>となった。</a:t>
          </a:r>
          <a:endParaRPr lang="ja-JP" altLang="ja-JP" sz="1400">
            <a:solidFill>
              <a:schemeClr val="tx1"/>
            </a:solidFill>
            <a:effectLst/>
          </a:endParaRPr>
        </a:p>
        <a:p>
          <a:r>
            <a:rPr kumimoji="1" lang="ja-JP" altLang="ja-JP" sz="1100">
              <a:solidFill>
                <a:schemeClr val="tx1"/>
              </a:solidFill>
              <a:effectLst/>
              <a:latin typeface="+mn-lt"/>
              <a:ea typeface="+mn-ea"/>
              <a:cs typeface="+mn-cs"/>
            </a:rPr>
            <a:t>　物件費については</a:t>
          </a:r>
          <a:r>
            <a:rPr kumimoji="1" lang="ja-JP" altLang="en-US" sz="1100">
              <a:solidFill>
                <a:schemeClr val="tx1"/>
              </a:solidFill>
              <a:effectLst/>
              <a:latin typeface="+mn-lt"/>
              <a:ea typeface="+mn-ea"/>
              <a:cs typeface="+mn-cs"/>
            </a:rPr>
            <a:t>、仮設住宅閉鎖に伴う管理委託料の減や市立図書館指定管理準備業務委託料の減等</a:t>
          </a:r>
          <a:r>
            <a:rPr kumimoji="1" lang="ja-JP" altLang="ja-JP" sz="1100">
              <a:solidFill>
                <a:schemeClr val="tx1"/>
              </a:solidFill>
              <a:effectLst/>
              <a:latin typeface="+mn-lt"/>
              <a:ea typeface="+mn-ea"/>
              <a:cs typeface="+mn-cs"/>
            </a:rPr>
            <a:t>の理由により対前年度比で</a:t>
          </a:r>
          <a:r>
            <a:rPr kumimoji="1" lang="ja-JP" altLang="en-US" sz="1100">
              <a:solidFill>
                <a:schemeClr val="tx1"/>
              </a:solidFill>
              <a:effectLst/>
              <a:latin typeface="+mn-lt"/>
              <a:ea typeface="+mn-ea"/>
              <a:cs typeface="+mn-cs"/>
            </a:rPr>
            <a:t>８．６％</a:t>
          </a:r>
          <a:r>
            <a:rPr kumimoji="1" lang="ja-JP" altLang="ja-JP" sz="1100">
              <a:solidFill>
                <a:schemeClr val="tx1"/>
              </a:solidFill>
              <a:effectLst/>
              <a:latin typeface="+mn-lt"/>
              <a:ea typeface="+mn-ea"/>
              <a:cs typeface="+mn-cs"/>
            </a:rPr>
            <a:t>の</a:t>
          </a:r>
          <a:r>
            <a:rPr kumimoji="1" lang="ja-JP" altLang="en-US" sz="1100">
              <a:solidFill>
                <a:schemeClr val="tx1"/>
              </a:solidFill>
              <a:effectLst/>
              <a:latin typeface="+mn-lt"/>
              <a:ea typeface="+mn-ea"/>
              <a:cs typeface="+mn-cs"/>
            </a:rPr>
            <a:t>減</a:t>
          </a:r>
          <a:r>
            <a:rPr kumimoji="1" lang="ja-JP" altLang="ja-JP" sz="1100">
              <a:solidFill>
                <a:schemeClr val="tx1"/>
              </a:solidFill>
              <a:effectLst/>
              <a:latin typeface="+mn-lt"/>
              <a:ea typeface="+mn-ea"/>
              <a:cs typeface="+mn-cs"/>
            </a:rPr>
            <a:t>となった。</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類似団体平均に比べて低い状態であり、引き続き</a:t>
          </a:r>
          <a:r>
            <a:rPr kumimoji="1" lang="ja-JP" altLang="ja-JP" sz="1100">
              <a:solidFill>
                <a:schemeClr val="dk1"/>
              </a:solidFill>
              <a:effectLst/>
              <a:latin typeface="+mn-lt"/>
              <a:ea typeface="+mn-ea"/>
              <a:cs typeface="+mn-cs"/>
            </a:rPr>
            <a:t>適正な定員管理による人件費の抑制等</a:t>
          </a:r>
          <a:r>
            <a:rPr kumimoji="1" lang="ja-JP" altLang="en-US" sz="1100">
              <a:solidFill>
                <a:schemeClr val="dk1"/>
              </a:solidFill>
              <a:effectLst/>
              <a:latin typeface="+mn-lt"/>
              <a:ea typeface="+mn-ea"/>
              <a:cs typeface="+mn-cs"/>
            </a:rPr>
            <a:t>に努める。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113268</xdr:rowOff>
    </xdr:from>
    <xdr:to>
      <xdr:col>7</xdr:col>
      <xdr:colOff>152400</xdr:colOff>
      <xdr:row>89</xdr:row>
      <xdr:rowOff>149304</xdr:rowOff>
    </xdr:to>
    <xdr:cxnSp macro="">
      <xdr:nvCxnSpPr>
        <xdr:cNvPr id="187" name="直線コネクタ 186"/>
        <xdr:cNvCxnSpPr/>
      </xdr:nvCxnSpPr>
      <xdr:spPr>
        <a:xfrm flipV="1">
          <a:off x="4953000" y="14000718"/>
          <a:ext cx="0" cy="1407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121381</xdr:rowOff>
    </xdr:from>
    <xdr:ext cx="762000" cy="259045"/>
    <xdr:sp macro="" textlink="">
      <xdr:nvSpPr>
        <xdr:cNvPr id="188" name="人件費・物件費等の状況最小値テキスト"/>
        <xdr:cNvSpPr txBox="1"/>
      </xdr:nvSpPr>
      <xdr:spPr>
        <a:xfrm>
          <a:off x="5041900" y="1538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179,927</a:t>
          </a:r>
          <a:endParaRPr kumimoji="1" lang="ja-JP" altLang="en-US" sz="1000" b="1">
            <a:latin typeface="ＭＳ Ｐゴシック"/>
          </a:endParaRPr>
        </a:p>
      </xdr:txBody>
    </xdr:sp>
    <xdr:clientData/>
  </xdr:oneCellAnchor>
  <xdr:twoCellAnchor>
    <xdr:from>
      <xdr:col>7</xdr:col>
      <xdr:colOff>63500</xdr:colOff>
      <xdr:row>89</xdr:row>
      <xdr:rowOff>149304</xdr:rowOff>
    </xdr:from>
    <xdr:to>
      <xdr:col>7</xdr:col>
      <xdr:colOff>241300</xdr:colOff>
      <xdr:row>89</xdr:row>
      <xdr:rowOff>149304</xdr:rowOff>
    </xdr:to>
    <xdr:cxnSp macro="">
      <xdr:nvCxnSpPr>
        <xdr:cNvPr id="189" name="直線コネクタ 188"/>
        <xdr:cNvCxnSpPr/>
      </xdr:nvCxnSpPr>
      <xdr:spPr>
        <a:xfrm>
          <a:off x="4864100" y="1540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28195</xdr:rowOff>
    </xdr:from>
    <xdr:ext cx="762000" cy="259045"/>
    <xdr:sp macro="" textlink="">
      <xdr:nvSpPr>
        <xdr:cNvPr id="190" name="人件費・物件費等の状況最大値テキスト"/>
        <xdr:cNvSpPr txBox="1"/>
      </xdr:nvSpPr>
      <xdr:spPr>
        <a:xfrm>
          <a:off x="5041900" y="13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74,923</a:t>
          </a:r>
          <a:endParaRPr kumimoji="1" lang="ja-JP" altLang="en-US" sz="1000" b="1">
            <a:latin typeface="ＭＳ Ｐゴシック"/>
          </a:endParaRPr>
        </a:p>
      </xdr:txBody>
    </xdr:sp>
    <xdr:clientData/>
  </xdr:oneCellAnchor>
  <xdr:twoCellAnchor>
    <xdr:from>
      <xdr:col>7</xdr:col>
      <xdr:colOff>63500</xdr:colOff>
      <xdr:row>81</xdr:row>
      <xdr:rowOff>113268</xdr:rowOff>
    </xdr:from>
    <xdr:to>
      <xdr:col>7</xdr:col>
      <xdr:colOff>241300</xdr:colOff>
      <xdr:row>81</xdr:row>
      <xdr:rowOff>113268</xdr:rowOff>
    </xdr:to>
    <xdr:cxnSp macro="">
      <xdr:nvCxnSpPr>
        <xdr:cNvPr id="191" name="直線コネクタ 190"/>
        <xdr:cNvCxnSpPr/>
      </xdr:nvCxnSpPr>
      <xdr:spPr>
        <a:xfrm>
          <a:off x="4864100" y="140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72724</xdr:rowOff>
    </xdr:from>
    <xdr:to>
      <xdr:col>7</xdr:col>
      <xdr:colOff>152400</xdr:colOff>
      <xdr:row>84</xdr:row>
      <xdr:rowOff>148586</xdr:rowOff>
    </xdr:to>
    <xdr:cxnSp macro="">
      <xdr:nvCxnSpPr>
        <xdr:cNvPr id="192" name="直線コネクタ 191"/>
        <xdr:cNvCxnSpPr/>
      </xdr:nvCxnSpPr>
      <xdr:spPr>
        <a:xfrm flipV="1">
          <a:off x="4114800" y="14474524"/>
          <a:ext cx="838200" cy="7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6746</xdr:rowOff>
    </xdr:from>
    <xdr:ext cx="762000" cy="259045"/>
    <xdr:sp macro="" textlink="">
      <xdr:nvSpPr>
        <xdr:cNvPr id="193" name="人件費・物件費等の状況平均値テキスト"/>
        <xdr:cNvSpPr txBox="1"/>
      </xdr:nvSpPr>
      <xdr:spPr>
        <a:xfrm>
          <a:off x="5041900" y="14237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107,902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161669</xdr:rowOff>
    </xdr:from>
    <xdr:to>
      <xdr:col>7</xdr:col>
      <xdr:colOff>203200</xdr:colOff>
      <xdr:row>84</xdr:row>
      <xdr:rowOff>91819</xdr:rowOff>
    </xdr:to>
    <xdr:sp macro="" textlink="">
      <xdr:nvSpPr>
        <xdr:cNvPr id="194" name="フローチャート : 判断 193"/>
        <xdr:cNvSpPr/>
      </xdr:nvSpPr>
      <xdr:spPr>
        <a:xfrm>
          <a:off x="49022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16876</xdr:rowOff>
    </xdr:from>
    <xdr:to>
      <xdr:col>6</xdr:col>
      <xdr:colOff>0</xdr:colOff>
      <xdr:row>84</xdr:row>
      <xdr:rowOff>148586</xdr:rowOff>
    </xdr:to>
    <xdr:cxnSp macro="">
      <xdr:nvCxnSpPr>
        <xdr:cNvPr id="195" name="直線コネクタ 194"/>
        <xdr:cNvCxnSpPr/>
      </xdr:nvCxnSpPr>
      <xdr:spPr>
        <a:xfrm>
          <a:off x="3225800" y="14418676"/>
          <a:ext cx="889000" cy="13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136373</xdr:rowOff>
    </xdr:from>
    <xdr:to>
      <xdr:col>6</xdr:col>
      <xdr:colOff>50800</xdr:colOff>
      <xdr:row>84</xdr:row>
      <xdr:rowOff>66523</xdr:rowOff>
    </xdr:to>
    <xdr:sp macro="" textlink="">
      <xdr:nvSpPr>
        <xdr:cNvPr id="196" name="フローチャート : 判断 195"/>
        <xdr:cNvSpPr/>
      </xdr:nvSpPr>
      <xdr:spPr>
        <a:xfrm>
          <a:off x="4064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76700</xdr:rowOff>
    </xdr:from>
    <xdr:ext cx="736600" cy="259045"/>
    <xdr:sp macro="" textlink="">
      <xdr:nvSpPr>
        <xdr:cNvPr id="197" name="テキスト ボックス 196"/>
        <xdr:cNvSpPr txBox="1"/>
      </xdr:nvSpPr>
      <xdr:spPr>
        <a:xfrm>
          <a:off x="3733800" y="14135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16876</xdr:rowOff>
    </xdr:from>
    <xdr:to>
      <xdr:col>4</xdr:col>
      <xdr:colOff>482600</xdr:colOff>
      <xdr:row>84</xdr:row>
      <xdr:rowOff>27077</xdr:rowOff>
    </xdr:to>
    <xdr:cxnSp macro="">
      <xdr:nvCxnSpPr>
        <xdr:cNvPr id="198" name="直線コネクタ 197"/>
        <xdr:cNvCxnSpPr/>
      </xdr:nvCxnSpPr>
      <xdr:spPr>
        <a:xfrm flipV="1">
          <a:off x="2336800" y="14418676"/>
          <a:ext cx="889000" cy="1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169988</xdr:rowOff>
    </xdr:from>
    <xdr:to>
      <xdr:col>4</xdr:col>
      <xdr:colOff>533400</xdr:colOff>
      <xdr:row>85</xdr:row>
      <xdr:rowOff>100138</xdr:rowOff>
    </xdr:to>
    <xdr:sp macro="" textlink="">
      <xdr:nvSpPr>
        <xdr:cNvPr id="199" name="フローチャート : 判断 198"/>
        <xdr:cNvSpPr/>
      </xdr:nvSpPr>
      <xdr:spPr>
        <a:xfrm>
          <a:off x="3175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84915</xdr:rowOff>
    </xdr:from>
    <xdr:ext cx="762000" cy="259045"/>
    <xdr:sp macro="" textlink="">
      <xdr:nvSpPr>
        <xdr:cNvPr id="200" name="テキスト ボックス 199"/>
        <xdr:cNvSpPr txBox="1"/>
      </xdr:nvSpPr>
      <xdr:spPr>
        <a:xfrm>
          <a:off x="2844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27077</xdr:rowOff>
    </xdr:from>
    <xdr:to>
      <xdr:col>3</xdr:col>
      <xdr:colOff>279400</xdr:colOff>
      <xdr:row>89</xdr:row>
      <xdr:rowOff>146476</xdr:rowOff>
    </xdr:to>
    <xdr:cxnSp macro="">
      <xdr:nvCxnSpPr>
        <xdr:cNvPr id="201" name="直線コネクタ 200"/>
        <xdr:cNvCxnSpPr/>
      </xdr:nvCxnSpPr>
      <xdr:spPr>
        <a:xfrm flipV="1">
          <a:off x="1447800" y="14428877"/>
          <a:ext cx="889000" cy="97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156784</xdr:rowOff>
    </xdr:from>
    <xdr:to>
      <xdr:col>3</xdr:col>
      <xdr:colOff>330200</xdr:colOff>
      <xdr:row>85</xdr:row>
      <xdr:rowOff>86934</xdr:rowOff>
    </xdr:to>
    <xdr:sp macro="" textlink="">
      <xdr:nvSpPr>
        <xdr:cNvPr id="202" name="フローチャート : 判断 201"/>
        <xdr:cNvSpPr/>
      </xdr:nvSpPr>
      <xdr:spPr>
        <a:xfrm>
          <a:off x="2286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71711</xdr:rowOff>
    </xdr:from>
    <xdr:ext cx="762000" cy="259045"/>
    <xdr:sp macro="" textlink="">
      <xdr:nvSpPr>
        <xdr:cNvPr id="203" name="テキスト ボックス 202"/>
        <xdr:cNvSpPr txBox="1"/>
      </xdr:nvSpPr>
      <xdr:spPr>
        <a:xfrm>
          <a:off x="1955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136568</xdr:rowOff>
    </xdr:from>
    <xdr:to>
      <xdr:col>2</xdr:col>
      <xdr:colOff>127000</xdr:colOff>
      <xdr:row>85</xdr:row>
      <xdr:rowOff>66718</xdr:rowOff>
    </xdr:to>
    <xdr:sp macro="" textlink="">
      <xdr:nvSpPr>
        <xdr:cNvPr id="204" name="フローチャート : 判断 203"/>
        <xdr:cNvSpPr/>
      </xdr:nvSpPr>
      <xdr:spPr>
        <a:xfrm>
          <a:off x="1397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76895</xdr:rowOff>
    </xdr:from>
    <xdr:ext cx="762000" cy="259045"/>
    <xdr:sp macro="" textlink="">
      <xdr:nvSpPr>
        <xdr:cNvPr id="205" name="テキスト ボックス 204"/>
        <xdr:cNvSpPr txBox="1"/>
      </xdr:nvSpPr>
      <xdr:spPr>
        <a:xfrm>
          <a:off x="1066800" y="14307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21924</xdr:rowOff>
    </xdr:from>
    <xdr:to>
      <xdr:col>7</xdr:col>
      <xdr:colOff>203200</xdr:colOff>
      <xdr:row>84</xdr:row>
      <xdr:rowOff>123524</xdr:rowOff>
    </xdr:to>
    <xdr:sp macro="" textlink="">
      <xdr:nvSpPr>
        <xdr:cNvPr id="211" name="円/楕円 210"/>
        <xdr:cNvSpPr/>
      </xdr:nvSpPr>
      <xdr:spPr>
        <a:xfrm>
          <a:off x="4902200" y="1442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165451</xdr:rowOff>
    </xdr:from>
    <xdr:ext cx="762000" cy="259045"/>
    <xdr:sp macro="" textlink="">
      <xdr:nvSpPr>
        <xdr:cNvPr id="212" name="人件費・物件費等の状況該当値テキスト"/>
        <xdr:cNvSpPr txBox="1"/>
      </xdr:nvSpPr>
      <xdr:spPr>
        <a:xfrm>
          <a:off x="5041900" y="1439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110,267</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97786</xdr:rowOff>
    </xdr:from>
    <xdr:to>
      <xdr:col>6</xdr:col>
      <xdr:colOff>50800</xdr:colOff>
      <xdr:row>85</xdr:row>
      <xdr:rowOff>27936</xdr:rowOff>
    </xdr:to>
    <xdr:sp macro="" textlink="">
      <xdr:nvSpPr>
        <xdr:cNvPr id="213" name="円/楕円 212"/>
        <xdr:cNvSpPr/>
      </xdr:nvSpPr>
      <xdr:spPr>
        <a:xfrm>
          <a:off x="4064000" y="1449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12713</xdr:rowOff>
    </xdr:from>
    <xdr:ext cx="736600" cy="259045"/>
    <xdr:sp macro="" textlink="">
      <xdr:nvSpPr>
        <xdr:cNvPr id="214" name="テキスト ボックス 213"/>
        <xdr:cNvSpPr txBox="1"/>
      </xdr:nvSpPr>
      <xdr:spPr>
        <a:xfrm>
          <a:off x="3733800" y="14585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115,926</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137526</xdr:rowOff>
    </xdr:from>
    <xdr:to>
      <xdr:col>4</xdr:col>
      <xdr:colOff>533400</xdr:colOff>
      <xdr:row>84</xdr:row>
      <xdr:rowOff>67676</xdr:rowOff>
    </xdr:to>
    <xdr:sp macro="" textlink="">
      <xdr:nvSpPr>
        <xdr:cNvPr id="215" name="円/楕円 214"/>
        <xdr:cNvSpPr/>
      </xdr:nvSpPr>
      <xdr:spPr>
        <a:xfrm>
          <a:off x="3175000" y="1436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77853</xdr:rowOff>
    </xdr:from>
    <xdr:ext cx="762000" cy="259045"/>
    <xdr:sp macro="" textlink="">
      <xdr:nvSpPr>
        <xdr:cNvPr id="216" name="テキスト ボックス 215"/>
        <xdr:cNvSpPr txBox="1"/>
      </xdr:nvSpPr>
      <xdr:spPr>
        <a:xfrm>
          <a:off x="2844800" y="141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106,101</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147727</xdr:rowOff>
    </xdr:from>
    <xdr:to>
      <xdr:col>3</xdr:col>
      <xdr:colOff>330200</xdr:colOff>
      <xdr:row>84</xdr:row>
      <xdr:rowOff>77877</xdr:rowOff>
    </xdr:to>
    <xdr:sp macro="" textlink="">
      <xdr:nvSpPr>
        <xdr:cNvPr id="217" name="円/楕円 216"/>
        <xdr:cNvSpPr/>
      </xdr:nvSpPr>
      <xdr:spPr>
        <a:xfrm>
          <a:off x="2286000" y="1437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88054</xdr:rowOff>
    </xdr:from>
    <xdr:ext cx="762000" cy="259045"/>
    <xdr:sp macro="" textlink="">
      <xdr:nvSpPr>
        <xdr:cNvPr id="218" name="テキスト ボックス 217"/>
        <xdr:cNvSpPr txBox="1"/>
      </xdr:nvSpPr>
      <xdr:spPr>
        <a:xfrm>
          <a:off x="1955800" y="1414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106,862</a:t>
          </a:r>
          <a:endParaRPr kumimoji="1" lang="ja-JP" altLang="en-US" sz="1000" b="1">
            <a:solidFill>
              <a:srgbClr val="FF0000"/>
            </a:solidFill>
            <a:latin typeface="ＭＳ Ｐゴシック"/>
          </a:endParaRPr>
        </a:p>
      </xdr:txBody>
    </xdr:sp>
    <xdr:clientData/>
  </xdr:oneCellAnchor>
  <xdr:twoCellAnchor>
    <xdr:from>
      <xdr:col>2</xdr:col>
      <xdr:colOff>25400</xdr:colOff>
      <xdr:row>89</xdr:row>
      <xdr:rowOff>95676</xdr:rowOff>
    </xdr:from>
    <xdr:to>
      <xdr:col>2</xdr:col>
      <xdr:colOff>127000</xdr:colOff>
      <xdr:row>90</xdr:row>
      <xdr:rowOff>25826</xdr:rowOff>
    </xdr:to>
    <xdr:sp macro="" textlink="">
      <xdr:nvSpPr>
        <xdr:cNvPr id="219" name="円/楕円 218"/>
        <xdr:cNvSpPr/>
      </xdr:nvSpPr>
      <xdr:spPr>
        <a:xfrm>
          <a:off x="1397000" y="1535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90</xdr:row>
      <xdr:rowOff>10603</xdr:rowOff>
    </xdr:from>
    <xdr:ext cx="762000" cy="259045"/>
    <xdr:sp macro="" textlink="">
      <xdr:nvSpPr>
        <xdr:cNvPr id="220" name="テキスト ボックス 219"/>
        <xdr:cNvSpPr txBox="1"/>
      </xdr:nvSpPr>
      <xdr:spPr>
        <a:xfrm>
          <a:off x="1066800" y="15441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179,716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a:t>
          </a:r>
          <a:r>
            <a:rPr lang="ja-JP" altLang="ja-JP" sz="1100" b="0" i="0" baseline="0">
              <a:solidFill>
                <a:schemeClr val="tx1"/>
              </a:solidFill>
              <a:effectLst/>
              <a:latin typeface="+mn-lt"/>
              <a:ea typeface="+mn-ea"/>
              <a:cs typeface="+mn-cs"/>
            </a:rPr>
            <a:t>人事院勧告</a:t>
          </a:r>
          <a:r>
            <a:rPr lang="ja-JP" altLang="en-US" sz="1100" b="0" i="0" baseline="0">
              <a:solidFill>
                <a:schemeClr val="tx1"/>
              </a:solidFill>
              <a:effectLst/>
              <a:latin typeface="+mn-lt"/>
              <a:ea typeface="+mn-ea"/>
              <a:cs typeface="+mn-cs"/>
            </a:rPr>
            <a:t>の準拠により、前年度よりも０．６ポイント上昇した。</a:t>
          </a:r>
          <a:endParaRPr lang="en-US" altLang="ja-JP" sz="1400" b="0" i="0" baseline="0">
            <a:solidFill>
              <a:schemeClr val="tx1"/>
            </a:solidFill>
            <a:effectLst/>
            <a:latin typeface="+mn-lt"/>
            <a:ea typeface="+mn-ea"/>
            <a:cs typeface="+mn-cs"/>
          </a:endParaRPr>
        </a:p>
        <a:p>
          <a:pPr rtl="0" fontAlgn="base"/>
          <a:r>
            <a:rPr lang="ja-JP" altLang="en-US" sz="1400" b="0" i="0" baseline="0">
              <a:solidFill>
                <a:schemeClr val="tx1"/>
              </a:solidFill>
              <a:effectLst/>
              <a:latin typeface="+mn-lt"/>
              <a:ea typeface="+mn-ea"/>
              <a:cs typeface="+mn-cs"/>
            </a:rPr>
            <a:t>　</a:t>
          </a:r>
          <a:r>
            <a:rPr lang="ja-JP" altLang="en-US" sz="1100" b="0" i="0" baseline="0">
              <a:solidFill>
                <a:schemeClr val="tx1"/>
              </a:solidFill>
              <a:effectLst/>
              <a:latin typeface="+mn-lt"/>
              <a:ea typeface="+mn-ea"/>
              <a:cs typeface="+mn-cs"/>
            </a:rPr>
            <a:t>類似団体平均値を下回っていることから、給与の適正化に努める。</a:t>
          </a:r>
          <a:endParaRPr lang="en-US" altLang="ja-JP" sz="1100" b="0" i="0" baseline="0">
            <a:solidFill>
              <a:schemeClr val="tx1"/>
            </a:solidFill>
            <a:effectLst/>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86</xdr:row>
      <xdr:rowOff>90109</xdr:rowOff>
    </xdr:to>
    <xdr:cxnSp macro="">
      <xdr:nvCxnSpPr>
        <xdr:cNvPr id="251" name="直線コネクタ 250"/>
        <xdr:cNvCxnSpPr/>
      </xdr:nvCxnSpPr>
      <xdr:spPr>
        <a:xfrm flipV="1">
          <a:off x="17018000" y="13720234"/>
          <a:ext cx="0" cy="1114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62186</xdr:rowOff>
    </xdr:from>
    <xdr:ext cx="762000" cy="259045"/>
    <xdr:sp macro="" textlink="">
      <xdr:nvSpPr>
        <xdr:cNvPr id="252" name="給与水準   （国との比較）最小値テキスト"/>
        <xdr:cNvSpPr txBox="1"/>
      </xdr:nvSpPr>
      <xdr:spPr>
        <a:xfrm>
          <a:off x="17106900" y="1480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90109</xdr:rowOff>
    </xdr:from>
    <xdr:to>
      <xdr:col>24</xdr:col>
      <xdr:colOff>647700</xdr:colOff>
      <xdr:row>86</xdr:row>
      <xdr:rowOff>90109</xdr:rowOff>
    </xdr:to>
    <xdr:cxnSp macro="">
      <xdr:nvCxnSpPr>
        <xdr:cNvPr id="253" name="直線コネクタ 252"/>
        <xdr:cNvCxnSpPr/>
      </xdr:nvCxnSpPr>
      <xdr:spPr>
        <a:xfrm>
          <a:off x="16929100" y="14834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4"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5" name="直線コネクタ 254"/>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61686</xdr:rowOff>
    </xdr:from>
    <xdr:to>
      <xdr:col>24</xdr:col>
      <xdr:colOff>558800</xdr:colOff>
      <xdr:row>80</xdr:row>
      <xdr:rowOff>130629</xdr:rowOff>
    </xdr:to>
    <xdr:cxnSp macro="">
      <xdr:nvCxnSpPr>
        <xdr:cNvPr id="256" name="直線コネクタ 255"/>
        <xdr:cNvCxnSpPr/>
      </xdr:nvCxnSpPr>
      <xdr:spPr>
        <a:xfrm>
          <a:off x="16179800" y="13777686"/>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89098</xdr:rowOff>
    </xdr:from>
    <xdr:ext cx="762000" cy="259045"/>
    <xdr:sp macro="" textlink="">
      <xdr:nvSpPr>
        <xdr:cNvPr id="257"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58" name="フローチャート : 判断 257"/>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27214</xdr:rowOff>
    </xdr:from>
    <xdr:to>
      <xdr:col>23</xdr:col>
      <xdr:colOff>406400</xdr:colOff>
      <xdr:row>80</xdr:row>
      <xdr:rowOff>61686</xdr:rowOff>
    </xdr:to>
    <xdr:cxnSp macro="">
      <xdr:nvCxnSpPr>
        <xdr:cNvPr id="259" name="直線コネクタ 258"/>
        <xdr:cNvCxnSpPr/>
      </xdr:nvCxnSpPr>
      <xdr:spPr>
        <a:xfrm>
          <a:off x="15290800" y="137432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117021</xdr:rowOff>
    </xdr:from>
    <xdr:to>
      <xdr:col>23</xdr:col>
      <xdr:colOff>457200</xdr:colOff>
      <xdr:row>84</xdr:row>
      <xdr:rowOff>47171</xdr:rowOff>
    </xdr:to>
    <xdr:sp macro="" textlink="">
      <xdr:nvSpPr>
        <xdr:cNvPr id="260" name="フローチャート : 判断 259"/>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31948</xdr:rowOff>
    </xdr:from>
    <xdr:ext cx="736600" cy="259045"/>
    <xdr:sp macro="" textlink="">
      <xdr:nvSpPr>
        <xdr:cNvPr id="261" name="テキスト ボックス 260"/>
        <xdr:cNvSpPr txBox="1"/>
      </xdr:nvSpPr>
      <xdr:spPr>
        <a:xfrm>
          <a:off x="15798800" y="1443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27214</xdr:rowOff>
    </xdr:from>
    <xdr:to>
      <xdr:col>22</xdr:col>
      <xdr:colOff>203200</xdr:colOff>
      <xdr:row>80</xdr:row>
      <xdr:rowOff>84666</xdr:rowOff>
    </xdr:to>
    <xdr:cxnSp macro="">
      <xdr:nvCxnSpPr>
        <xdr:cNvPr id="262" name="直線コネクタ 261"/>
        <xdr:cNvCxnSpPr/>
      </xdr:nvCxnSpPr>
      <xdr:spPr>
        <a:xfrm flipV="1">
          <a:off x="14401800" y="13743214"/>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3" name="フローチャート : 判断 262"/>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4" name="テキスト ボックス 263"/>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84666</xdr:rowOff>
    </xdr:from>
    <xdr:to>
      <xdr:col>21</xdr:col>
      <xdr:colOff>0</xdr:colOff>
      <xdr:row>85</xdr:row>
      <xdr:rowOff>43241</xdr:rowOff>
    </xdr:to>
    <xdr:cxnSp macro="">
      <xdr:nvCxnSpPr>
        <xdr:cNvPr id="265" name="直線コネクタ 264"/>
        <xdr:cNvCxnSpPr/>
      </xdr:nvCxnSpPr>
      <xdr:spPr>
        <a:xfrm flipV="1">
          <a:off x="13512800" y="13800666"/>
          <a:ext cx="889000" cy="81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6" name="フローチャート : 判断 265"/>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67" name="テキスト ボックス 266"/>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68" name="フローチャート : 判断 267"/>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69" name="テキスト ボックス 268"/>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80</xdr:row>
      <xdr:rowOff>79829</xdr:rowOff>
    </xdr:from>
    <xdr:to>
      <xdr:col>24</xdr:col>
      <xdr:colOff>609600</xdr:colOff>
      <xdr:row>81</xdr:row>
      <xdr:rowOff>9979</xdr:rowOff>
    </xdr:to>
    <xdr:sp macro="" textlink="">
      <xdr:nvSpPr>
        <xdr:cNvPr id="275" name="円/楕円 274"/>
        <xdr:cNvSpPr/>
      </xdr:nvSpPr>
      <xdr:spPr>
        <a:xfrm>
          <a:off x="16967200" y="1379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1106</xdr:rowOff>
    </xdr:from>
    <xdr:ext cx="762000" cy="259045"/>
    <xdr:sp macro="" textlink="">
      <xdr:nvSpPr>
        <xdr:cNvPr id="276" name="給与水準   （国との比較）該当値テキスト"/>
        <xdr:cNvSpPr txBox="1"/>
      </xdr:nvSpPr>
      <xdr:spPr>
        <a:xfrm>
          <a:off x="17106900" y="1371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10886</xdr:rowOff>
    </xdr:from>
    <xdr:to>
      <xdr:col>23</xdr:col>
      <xdr:colOff>457200</xdr:colOff>
      <xdr:row>80</xdr:row>
      <xdr:rowOff>112486</xdr:rowOff>
    </xdr:to>
    <xdr:sp macro="" textlink="">
      <xdr:nvSpPr>
        <xdr:cNvPr id="277" name="円/楕円 276"/>
        <xdr:cNvSpPr/>
      </xdr:nvSpPr>
      <xdr:spPr>
        <a:xfrm>
          <a:off x="16129000" y="1372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78</xdr:row>
      <xdr:rowOff>122663</xdr:rowOff>
    </xdr:from>
    <xdr:ext cx="736600" cy="259045"/>
    <xdr:sp macro="" textlink="">
      <xdr:nvSpPr>
        <xdr:cNvPr id="278" name="テキスト ボックス 277"/>
        <xdr:cNvSpPr txBox="1"/>
      </xdr:nvSpPr>
      <xdr:spPr>
        <a:xfrm>
          <a:off x="15798800" y="13495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22</xdr:col>
      <xdr:colOff>152400</xdr:colOff>
      <xdr:row>79</xdr:row>
      <xdr:rowOff>147864</xdr:rowOff>
    </xdr:from>
    <xdr:to>
      <xdr:col>22</xdr:col>
      <xdr:colOff>254000</xdr:colOff>
      <xdr:row>80</xdr:row>
      <xdr:rowOff>78014</xdr:rowOff>
    </xdr:to>
    <xdr:sp macro="" textlink="">
      <xdr:nvSpPr>
        <xdr:cNvPr id="279" name="円/楕円 278"/>
        <xdr:cNvSpPr/>
      </xdr:nvSpPr>
      <xdr:spPr>
        <a:xfrm>
          <a:off x="15240000" y="1369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78</xdr:row>
      <xdr:rowOff>88191</xdr:rowOff>
    </xdr:from>
    <xdr:ext cx="762000" cy="259045"/>
    <xdr:sp macro="" textlink="">
      <xdr:nvSpPr>
        <xdr:cNvPr id="280" name="テキスト ボックス 279"/>
        <xdr:cNvSpPr txBox="1"/>
      </xdr:nvSpPr>
      <xdr:spPr>
        <a:xfrm>
          <a:off x="14909800" y="1346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20</xdr:col>
      <xdr:colOff>635000</xdr:colOff>
      <xdr:row>80</xdr:row>
      <xdr:rowOff>33866</xdr:rowOff>
    </xdr:from>
    <xdr:to>
      <xdr:col>21</xdr:col>
      <xdr:colOff>50800</xdr:colOff>
      <xdr:row>80</xdr:row>
      <xdr:rowOff>135466</xdr:rowOff>
    </xdr:to>
    <xdr:sp macro="" textlink="">
      <xdr:nvSpPr>
        <xdr:cNvPr id="281" name="円/楕円 280"/>
        <xdr:cNvSpPr/>
      </xdr:nvSpPr>
      <xdr:spPr>
        <a:xfrm>
          <a:off x="14351000" y="1374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78</xdr:row>
      <xdr:rowOff>145643</xdr:rowOff>
    </xdr:from>
    <xdr:ext cx="762000" cy="259045"/>
    <xdr:sp macro="" textlink="">
      <xdr:nvSpPr>
        <xdr:cNvPr id="282" name="テキスト ボックス 281"/>
        <xdr:cNvSpPr txBox="1"/>
      </xdr:nvSpPr>
      <xdr:spPr>
        <a:xfrm>
          <a:off x="14020800" y="1351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163891</xdr:rowOff>
    </xdr:from>
    <xdr:to>
      <xdr:col>19</xdr:col>
      <xdr:colOff>533400</xdr:colOff>
      <xdr:row>85</xdr:row>
      <xdr:rowOff>94041</xdr:rowOff>
    </xdr:to>
    <xdr:sp macro="" textlink="">
      <xdr:nvSpPr>
        <xdr:cNvPr id="283" name="円/楕円 282"/>
        <xdr:cNvSpPr/>
      </xdr:nvSpPr>
      <xdr:spPr>
        <a:xfrm>
          <a:off x="134620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104218</xdr:rowOff>
    </xdr:from>
    <xdr:ext cx="762000" cy="259045"/>
    <xdr:sp macro="" textlink="">
      <xdr:nvSpPr>
        <xdr:cNvPr id="284" name="テキスト ボックス 283"/>
        <xdr:cNvSpPr txBox="1"/>
      </xdr:nvSpPr>
      <xdr:spPr>
        <a:xfrm>
          <a:off x="13131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tx1"/>
              </a:solidFill>
              <a:effectLst/>
              <a:latin typeface="+mn-lt"/>
              <a:ea typeface="+mn-ea"/>
              <a:cs typeface="+mn-cs"/>
            </a:rPr>
            <a:t>　</a:t>
          </a:r>
          <a:r>
            <a:rPr lang="ja-JP" altLang="ja-JP" sz="1100" b="0" i="0" baseline="0">
              <a:solidFill>
                <a:schemeClr val="tx1"/>
              </a:solidFill>
              <a:effectLst/>
              <a:latin typeface="+mn-lt"/>
              <a:ea typeface="+mn-ea"/>
              <a:cs typeface="+mn-cs"/>
            </a:rPr>
            <a:t>業務のアウトソーシング化や、退職者の一部不補充などに努めて</a:t>
          </a:r>
          <a:r>
            <a:rPr lang="ja-JP" altLang="en-US" sz="1100" b="0" i="0" baseline="0">
              <a:solidFill>
                <a:schemeClr val="tx1"/>
              </a:solidFill>
              <a:effectLst/>
              <a:latin typeface="+mn-lt"/>
              <a:ea typeface="+mn-ea"/>
              <a:cs typeface="+mn-cs"/>
            </a:rPr>
            <a:t>おり</a:t>
          </a:r>
          <a:r>
            <a:rPr lang="ja-JP" altLang="ja-JP" sz="1100" b="0" i="0" baseline="0">
              <a:solidFill>
                <a:schemeClr val="tx1"/>
              </a:solidFill>
              <a:effectLst/>
              <a:latin typeface="+mn-lt"/>
              <a:ea typeface="+mn-ea"/>
              <a:cs typeface="+mn-cs"/>
            </a:rPr>
            <a:t>、類似団体平均を</a:t>
          </a:r>
          <a:r>
            <a:rPr lang="ja-JP" altLang="en-US" sz="1100" b="0" i="0" baseline="0">
              <a:solidFill>
                <a:schemeClr val="tx1"/>
              </a:solidFill>
              <a:effectLst/>
              <a:latin typeface="+mn-lt"/>
              <a:ea typeface="+mn-ea"/>
              <a:cs typeface="+mn-cs"/>
            </a:rPr>
            <a:t>下</a:t>
          </a:r>
          <a:r>
            <a:rPr lang="ja-JP" altLang="ja-JP" sz="1100" b="0" i="0" baseline="0">
              <a:solidFill>
                <a:schemeClr val="tx1"/>
              </a:solidFill>
              <a:effectLst/>
              <a:latin typeface="+mn-lt"/>
              <a:ea typeface="+mn-ea"/>
              <a:cs typeface="+mn-cs"/>
            </a:rPr>
            <a:t>回る水準になっている。</a:t>
          </a:r>
          <a:endParaRPr lang="ja-JP" altLang="ja-JP" sz="1400">
            <a:solidFill>
              <a:schemeClr val="tx1"/>
            </a:solidFill>
            <a:effectLst/>
          </a:endParaRPr>
        </a:p>
        <a:p>
          <a:r>
            <a:rPr lang="ja-JP" altLang="ja-JP" sz="1100" b="0" i="0" baseline="0">
              <a:solidFill>
                <a:schemeClr val="tx1"/>
              </a:solidFill>
              <a:effectLst/>
              <a:latin typeface="+mn-lt"/>
              <a:ea typeface="+mn-ea"/>
              <a:cs typeface="+mn-cs"/>
            </a:rPr>
            <a:t>　今後も事務事業の見直しを行いながら、公共サービスの低下を招くことのないよう、適正な定員管理に努める。</a:t>
          </a:r>
          <a:endParaRPr lang="ja-JP" altLang="ja-JP" sz="1400">
            <a:solidFill>
              <a:schemeClr val="tx1"/>
            </a:solidFill>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2329</xdr:rowOff>
    </xdr:from>
    <xdr:to>
      <xdr:col>24</xdr:col>
      <xdr:colOff>558800</xdr:colOff>
      <xdr:row>67</xdr:row>
      <xdr:rowOff>25718</xdr:rowOff>
    </xdr:to>
    <xdr:cxnSp macro="">
      <xdr:nvCxnSpPr>
        <xdr:cNvPr id="314" name="直線コネクタ 313"/>
        <xdr:cNvCxnSpPr/>
      </xdr:nvCxnSpPr>
      <xdr:spPr>
        <a:xfrm flipV="1">
          <a:off x="17018000" y="9946429"/>
          <a:ext cx="0" cy="15664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169245</xdr:rowOff>
    </xdr:from>
    <xdr:ext cx="762000" cy="259045"/>
    <xdr:sp macro="" textlink="">
      <xdr:nvSpPr>
        <xdr:cNvPr id="315" name="定員管理の状況最小値テキスト"/>
        <xdr:cNvSpPr txBox="1"/>
      </xdr:nvSpPr>
      <xdr:spPr>
        <a:xfrm>
          <a:off x="17106900" y="114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11.57</a:t>
          </a:r>
          <a:endParaRPr kumimoji="1" lang="ja-JP" altLang="en-US" sz="1000" b="1">
            <a:latin typeface="ＭＳ Ｐゴシック"/>
          </a:endParaRPr>
        </a:p>
      </xdr:txBody>
    </xdr:sp>
    <xdr:clientData/>
  </xdr:oneCellAnchor>
  <xdr:twoCellAnchor>
    <xdr:from>
      <xdr:col>24</xdr:col>
      <xdr:colOff>469900</xdr:colOff>
      <xdr:row>67</xdr:row>
      <xdr:rowOff>25718</xdr:rowOff>
    </xdr:from>
    <xdr:to>
      <xdr:col>24</xdr:col>
      <xdr:colOff>647700</xdr:colOff>
      <xdr:row>67</xdr:row>
      <xdr:rowOff>25718</xdr:rowOff>
    </xdr:to>
    <xdr:cxnSp macro="">
      <xdr:nvCxnSpPr>
        <xdr:cNvPr id="316" name="直線コネクタ 315"/>
        <xdr:cNvCxnSpPr/>
      </xdr:nvCxnSpPr>
      <xdr:spPr>
        <a:xfrm>
          <a:off x="16929100" y="1151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88706</xdr:rowOff>
    </xdr:from>
    <xdr:ext cx="762000" cy="259045"/>
    <xdr:sp macro="" textlink="">
      <xdr:nvSpPr>
        <xdr:cNvPr id="317"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24</xdr:col>
      <xdr:colOff>469900</xdr:colOff>
      <xdr:row>58</xdr:row>
      <xdr:rowOff>2329</xdr:rowOff>
    </xdr:from>
    <xdr:to>
      <xdr:col>24</xdr:col>
      <xdr:colOff>647700</xdr:colOff>
      <xdr:row>58</xdr:row>
      <xdr:rowOff>2329</xdr:rowOff>
    </xdr:to>
    <xdr:cxnSp macro="">
      <xdr:nvCxnSpPr>
        <xdr:cNvPr id="318" name="直線コネクタ 317"/>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115888</xdr:rowOff>
    </xdr:from>
    <xdr:to>
      <xdr:col>24</xdr:col>
      <xdr:colOff>558800</xdr:colOff>
      <xdr:row>60</xdr:row>
      <xdr:rowOff>140018</xdr:rowOff>
    </xdr:to>
    <xdr:cxnSp macro="">
      <xdr:nvCxnSpPr>
        <xdr:cNvPr id="319" name="直線コネクタ 318"/>
        <xdr:cNvCxnSpPr/>
      </xdr:nvCxnSpPr>
      <xdr:spPr>
        <a:xfrm flipV="1">
          <a:off x="16179800" y="1040288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75371</xdr:rowOff>
    </xdr:from>
    <xdr:ext cx="762000" cy="259045"/>
    <xdr:sp macro="" textlink="">
      <xdr:nvSpPr>
        <xdr:cNvPr id="320" name="定員管理の状況平均値テキスト"/>
        <xdr:cNvSpPr txBox="1"/>
      </xdr:nvSpPr>
      <xdr:spPr>
        <a:xfrm>
          <a:off x="17106900" y="10362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21" name="フローチャート : 判断 320"/>
        <xdr:cNvSpPr/>
      </xdr:nvSpPr>
      <xdr:spPr>
        <a:xfrm>
          <a:off x="169672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135996</xdr:rowOff>
    </xdr:from>
    <xdr:to>
      <xdr:col>23</xdr:col>
      <xdr:colOff>406400</xdr:colOff>
      <xdr:row>60</xdr:row>
      <xdr:rowOff>140018</xdr:rowOff>
    </xdr:to>
    <xdr:cxnSp macro="">
      <xdr:nvCxnSpPr>
        <xdr:cNvPr id="322" name="直線コネクタ 321"/>
        <xdr:cNvCxnSpPr/>
      </xdr:nvCxnSpPr>
      <xdr:spPr>
        <a:xfrm>
          <a:off x="15290800" y="10422996"/>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79163</xdr:rowOff>
    </xdr:from>
    <xdr:to>
      <xdr:col>23</xdr:col>
      <xdr:colOff>457200</xdr:colOff>
      <xdr:row>61</xdr:row>
      <xdr:rowOff>9313</xdr:rowOff>
    </xdr:to>
    <xdr:sp macro="" textlink="">
      <xdr:nvSpPr>
        <xdr:cNvPr id="323" name="フローチャート : 判断 322"/>
        <xdr:cNvSpPr/>
      </xdr:nvSpPr>
      <xdr:spPr>
        <a:xfrm>
          <a:off x="16129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19490</xdr:rowOff>
    </xdr:from>
    <xdr:ext cx="736600" cy="259045"/>
    <xdr:sp macro="" textlink="">
      <xdr:nvSpPr>
        <xdr:cNvPr id="324" name="テキスト ボックス 323"/>
        <xdr:cNvSpPr txBox="1"/>
      </xdr:nvSpPr>
      <xdr:spPr>
        <a:xfrm>
          <a:off x="15798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105833</xdr:rowOff>
    </xdr:from>
    <xdr:to>
      <xdr:col>22</xdr:col>
      <xdr:colOff>203200</xdr:colOff>
      <xdr:row>60</xdr:row>
      <xdr:rowOff>135996</xdr:rowOff>
    </xdr:to>
    <xdr:cxnSp macro="">
      <xdr:nvCxnSpPr>
        <xdr:cNvPr id="325" name="直線コネクタ 324"/>
        <xdr:cNvCxnSpPr/>
      </xdr:nvCxnSpPr>
      <xdr:spPr>
        <a:xfrm>
          <a:off x="14401800" y="10392833"/>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6" name="フローチャート : 判断 325"/>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27" name="テキスト ボックス 326"/>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105833</xdr:rowOff>
    </xdr:from>
    <xdr:to>
      <xdr:col>21</xdr:col>
      <xdr:colOff>0</xdr:colOff>
      <xdr:row>60</xdr:row>
      <xdr:rowOff>121920</xdr:rowOff>
    </xdr:to>
    <xdr:cxnSp macro="">
      <xdr:nvCxnSpPr>
        <xdr:cNvPr id="328" name="直線コネクタ 327"/>
        <xdr:cNvCxnSpPr/>
      </xdr:nvCxnSpPr>
      <xdr:spPr>
        <a:xfrm flipV="1">
          <a:off x="13512800" y="1039283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29" name="フローチャート : 判断 328"/>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33778</xdr:rowOff>
    </xdr:from>
    <xdr:ext cx="762000" cy="259045"/>
    <xdr:sp macro="" textlink="">
      <xdr:nvSpPr>
        <xdr:cNvPr id="330" name="テキスト ボックス 329"/>
        <xdr:cNvSpPr txBox="1"/>
      </xdr:nvSpPr>
      <xdr:spPr>
        <a:xfrm>
          <a:off x="14020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31" name="フローチャート : 判断 330"/>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49865</xdr:rowOff>
    </xdr:from>
    <xdr:ext cx="762000" cy="259045"/>
    <xdr:sp macro="" textlink="">
      <xdr:nvSpPr>
        <xdr:cNvPr id="332" name="テキスト ボックス 331"/>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65088</xdr:rowOff>
    </xdr:from>
    <xdr:to>
      <xdr:col>24</xdr:col>
      <xdr:colOff>609600</xdr:colOff>
      <xdr:row>60</xdr:row>
      <xdr:rowOff>166688</xdr:rowOff>
    </xdr:to>
    <xdr:sp macro="" textlink="">
      <xdr:nvSpPr>
        <xdr:cNvPr id="338" name="円/楕円 337"/>
        <xdr:cNvSpPr/>
      </xdr:nvSpPr>
      <xdr:spPr>
        <a:xfrm>
          <a:off x="16967200" y="103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81615</xdr:rowOff>
    </xdr:from>
    <xdr:ext cx="762000" cy="259045"/>
    <xdr:sp macro="" textlink="">
      <xdr:nvSpPr>
        <xdr:cNvPr id="339" name="定員管理の状況該当値テキスト"/>
        <xdr:cNvSpPr txBox="1"/>
      </xdr:nvSpPr>
      <xdr:spPr>
        <a:xfrm>
          <a:off x="17106900" y="1019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89218</xdr:rowOff>
    </xdr:from>
    <xdr:to>
      <xdr:col>23</xdr:col>
      <xdr:colOff>457200</xdr:colOff>
      <xdr:row>61</xdr:row>
      <xdr:rowOff>19368</xdr:rowOff>
    </xdr:to>
    <xdr:sp macro="" textlink="">
      <xdr:nvSpPr>
        <xdr:cNvPr id="340" name="円/楕円 339"/>
        <xdr:cNvSpPr/>
      </xdr:nvSpPr>
      <xdr:spPr>
        <a:xfrm>
          <a:off x="16129000" y="103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4145</xdr:rowOff>
    </xdr:from>
    <xdr:ext cx="736600" cy="259045"/>
    <xdr:sp macro="" textlink="">
      <xdr:nvSpPr>
        <xdr:cNvPr id="341" name="テキスト ボックス 340"/>
        <xdr:cNvSpPr txBox="1"/>
      </xdr:nvSpPr>
      <xdr:spPr>
        <a:xfrm>
          <a:off x="15798800" y="10462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85196</xdr:rowOff>
    </xdr:from>
    <xdr:to>
      <xdr:col>22</xdr:col>
      <xdr:colOff>254000</xdr:colOff>
      <xdr:row>61</xdr:row>
      <xdr:rowOff>15346</xdr:rowOff>
    </xdr:to>
    <xdr:sp macro="" textlink="">
      <xdr:nvSpPr>
        <xdr:cNvPr id="342" name="円/楕円 341"/>
        <xdr:cNvSpPr/>
      </xdr:nvSpPr>
      <xdr:spPr>
        <a:xfrm>
          <a:off x="15240000" y="1037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25523</xdr:rowOff>
    </xdr:from>
    <xdr:ext cx="762000" cy="259045"/>
    <xdr:sp macro="" textlink="">
      <xdr:nvSpPr>
        <xdr:cNvPr id="343" name="テキスト ボックス 342"/>
        <xdr:cNvSpPr txBox="1"/>
      </xdr:nvSpPr>
      <xdr:spPr>
        <a:xfrm>
          <a:off x="14909800" y="10141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55033</xdr:rowOff>
    </xdr:from>
    <xdr:to>
      <xdr:col>21</xdr:col>
      <xdr:colOff>50800</xdr:colOff>
      <xdr:row>60</xdr:row>
      <xdr:rowOff>156633</xdr:rowOff>
    </xdr:to>
    <xdr:sp macro="" textlink="">
      <xdr:nvSpPr>
        <xdr:cNvPr id="344" name="円/楕円 343"/>
        <xdr:cNvSpPr/>
      </xdr:nvSpPr>
      <xdr:spPr>
        <a:xfrm>
          <a:off x="14351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166810</xdr:rowOff>
    </xdr:from>
    <xdr:ext cx="762000" cy="259045"/>
    <xdr:sp macro="" textlink="">
      <xdr:nvSpPr>
        <xdr:cNvPr id="345" name="テキスト ボックス 344"/>
        <xdr:cNvSpPr txBox="1"/>
      </xdr:nvSpPr>
      <xdr:spPr>
        <a:xfrm>
          <a:off x="14020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71120</xdr:rowOff>
    </xdr:from>
    <xdr:to>
      <xdr:col>19</xdr:col>
      <xdr:colOff>533400</xdr:colOff>
      <xdr:row>61</xdr:row>
      <xdr:rowOff>1270</xdr:rowOff>
    </xdr:to>
    <xdr:sp macro="" textlink="">
      <xdr:nvSpPr>
        <xdr:cNvPr id="346" name="円/楕円 345"/>
        <xdr:cNvSpPr/>
      </xdr:nvSpPr>
      <xdr:spPr>
        <a:xfrm>
          <a:off x="13462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11447</xdr:rowOff>
    </xdr:from>
    <xdr:ext cx="762000" cy="259045"/>
    <xdr:sp macro="" textlink="">
      <xdr:nvSpPr>
        <xdr:cNvPr id="347" name="テキスト ボックス 346"/>
        <xdr:cNvSpPr txBox="1"/>
      </xdr:nvSpPr>
      <xdr:spPr>
        <a:xfrm>
          <a:off x="13131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平成２８年度は</a:t>
          </a:r>
          <a:r>
            <a:rPr kumimoji="1" lang="ja-JP" altLang="ja-JP" sz="1100">
              <a:solidFill>
                <a:schemeClr val="dk1"/>
              </a:solidFill>
              <a:effectLst/>
              <a:latin typeface="+mn-lt"/>
              <a:ea typeface="+mn-ea"/>
              <a:cs typeface="+mn-cs"/>
            </a:rPr>
            <a:t>街路整備事業債（新田南錦町線、留ヶ谷八幡沖線、史跡連絡線等）、公営住宅建設事業債（新留ヶ谷団地）、義務教育施設整備事業債（給食センター用地取得）などに係る元利償還が平成２７年度をもって終了</a:t>
          </a:r>
          <a:r>
            <a:rPr kumimoji="1" lang="ja-JP" altLang="en-US" sz="1100">
              <a:solidFill>
                <a:schemeClr val="dk1"/>
              </a:solidFill>
              <a:effectLst/>
              <a:latin typeface="+mn-lt"/>
              <a:ea typeface="+mn-ea"/>
              <a:cs typeface="+mn-cs"/>
            </a:rPr>
            <a:t>したことにより元利償還金が減少した。また単年度比率で比較すると平成２５年度よりも３．７ポイント改善したことにより、実質公債費比率は１．２ポイント改善した。</a:t>
          </a:r>
          <a:endParaRPr lang="en-US" altLang="ja-JP" sz="1100">
            <a:solidFill>
              <a:schemeClr val="dk1"/>
            </a:solidFill>
            <a:effectLst/>
            <a:latin typeface="+mn-lt"/>
            <a:ea typeface="+mn-ea"/>
            <a:cs typeface="+mn-cs"/>
          </a:endParaRPr>
        </a:p>
        <a:p>
          <a:r>
            <a:rPr kumimoji="1" lang="ja-JP" altLang="ja-JP" sz="1100">
              <a:solidFill>
                <a:schemeClr val="tx1"/>
              </a:solidFill>
              <a:effectLst/>
              <a:latin typeface="+mn-lt"/>
              <a:ea typeface="+mn-ea"/>
              <a:cs typeface="+mn-cs"/>
            </a:rPr>
            <a:t>　依然として、</a:t>
          </a:r>
          <a:r>
            <a:rPr lang="ja-JP" altLang="ja-JP" sz="1100" b="0" i="0" baseline="0">
              <a:solidFill>
                <a:schemeClr val="tx1"/>
              </a:solidFill>
              <a:effectLst/>
              <a:latin typeface="+mn-lt"/>
              <a:ea typeface="+mn-ea"/>
              <a:cs typeface="+mn-cs"/>
            </a:rPr>
            <a:t>類似団体の平均を上回る水準となっていることから、今後もプライマリーバランスを意識した市債の発行をすることで地方債残高の減少に努め、改善を図る。</a:t>
          </a:r>
          <a:endParaRPr lang="ja-JP" altLang="ja-JP" sz="1400">
            <a:solidFill>
              <a:schemeClr val="tx1"/>
            </a:solidFill>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46672</xdr:rowOff>
    </xdr:from>
    <xdr:to>
      <xdr:col>24</xdr:col>
      <xdr:colOff>558800</xdr:colOff>
      <xdr:row>43</xdr:row>
      <xdr:rowOff>155575</xdr:rowOff>
    </xdr:to>
    <xdr:cxnSp macro="">
      <xdr:nvCxnSpPr>
        <xdr:cNvPr id="372" name="直線コネクタ 371"/>
        <xdr:cNvCxnSpPr/>
      </xdr:nvCxnSpPr>
      <xdr:spPr>
        <a:xfrm flipV="1">
          <a:off x="17018000" y="6218872"/>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127652</xdr:rowOff>
    </xdr:from>
    <xdr:ext cx="762000" cy="259045"/>
    <xdr:sp macro="" textlink="">
      <xdr:nvSpPr>
        <xdr:cNvPr id="373"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43</xdr:row>
      <xdr:rowOff>155575</xdr:rowOff>
    </xdr:from>
    <xdr:to>
      <xdr:col>24</xdr:col>
      <xdr:colOff>647700</xdr:colOff>
      <xdr:row>43</xdr:row>
      <xdr:rowOff>155575</xdr:rowOff>
    </xdr:to>
    <xdr:cxnSp macro="">
      <xdr:nvCxnSpPr>
        <xdr:cNvPr id="374" name="直線コネクタ 373"/>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133049</xdr:rowOff>
    </xdr:from>
    <xdr:ext cx="762000" cy="259045"/>
    <xdr:sp macro="" textlink="">
      <xdr:nvSpPr>
        <xdr:cNvPr id="375" name="公債費負担の状況最大値テキスト"/>
        <xdr:cNvSpPr txBox="1"/>
      </xdr:nvSpPr>
      <xdr:spPr>
        <a:xfrm>
          <a:off x="17106900" y="59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46672</xdr:rowOff>
    </xdr:from>
    <xdr:to>
      <xdr:col>24</xdr:col>
      <xdr:colOff>647700</xdr:colOff>
      <xdr:row>36</xdr:row>
      <xdr:rowOff>46672</xdr:rowOff>
    </xdr:to>
    <xdr:cxnSp macro="">
      <xdr:nvCxnSpPr>
        <xdr:cNvPr id="376" name="直線コネクタ 375"/>
        <xdr:cNvCxnSpPr/>
      </xdr:nvCxnSpPr>
      <xdr:spPr>
        <a:xfrm>
          <a:off x="16929100" y="62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90805</xdr:rowOff>
    </xdr:from>
    <xdr:to>
      <xdr:col>24</xdr:col>
      <xdr:colOff>558800</xdr:colOff>
      <xdr:row>40</xdr:row>
      <xdr:rowOff>163195</xdr:rowOff>
    </xdr:to>
    <xdr:cxnSp macro="">
      <xdr:nvCxnSpPr>
        <xdr:cNvPr id="377" name="直線コネクタ 376"/>
        <xdr:cNvCxnSpPr/>
      </xdr:nvCxnSpPr>
      <xdr:spPr>
        <a:xfrm flipV="1">
          <a:off x="16179800" y="6948805"/>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77170</xdr:rowOff>
    </xdr:from>
    <xdr:ext cx="762000" cy="259045"/>
    <xdr:sp macro="" textlink="">
      <xdr:nvSpPr>
        <xdr:cNvPr id="378" name="公債費負担の状況平均値テキスト"/>
        <xdr:cNvSpPr txBox="1"/>
      </xdr:nvSpPr>
      <xdr:spPr>
        <a:xfrm>
          <a:off x="17106900" y="6592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79" name="フローチャート : 判断 378"/>
        <xdr:cNvSpPr/>
      </xdr:nvSpPr>
      <xdr:spPr>
        <a:xfrm>
          <a:off x="169672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163195</xdr:rowOff>
    </xdr:from>
    <xdr:to>
      <xdr:col>23</xdr:col>
      <xdr:colOff>406400</xdr:colOff>
      <xdr:row>41</xdr:row>
      <xdr:rowOff>58103</xdr:rowOff>
    </xdr:to>
    <xdr:cxnSp macro="">
      <xdr:nvCxnSpPr>
        <xdr:cNvPr id="380" name="直線コネクタ 379"/>
        <xdr:cNvCxnSpPr/>
      </xdr:nvCxnSpPr>
      <xdr:spPr>
        <a:xfrm flipV="1">
          <a:off x="15290800" y="7021195"/>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66675</xdr:rowOff>
    </xdr:from>
    <xdr:to>
      <xdr:col>23</xdr:col>
      <xdr:colOff>457200</xdr:colOff>
      <xdr:row>39</xdr:row>
      <xdr:rowOff>168275</xdr:rowOff>
    </xdr:to>
    <xdr:sp macro="" textlink="">
      <xdr:nvSpPr>
        <xdr:cNvPr id="381" name="フローチャート : 判断 380"/>
        <xdr:cNvSpPr/>
      </xdr:nvSpPr>
      <xdr:spPr>
        <a:xfrm>
          <a:off x="16129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7002</xdr:rowOff>
    </xdr:from>
    <xdr:ext cx="736600" cy="259045"/>
    <xdr:sp macro="" textlink="">
      <xdr:nvSpPr>
        <xdr:cNvPr id="382" name="テキスト ボックス 381"/>
        <xdr:cNvSpPr txBox="1"/>
      </xdr:nvSpPr>
      <xdr:spPr>
        <a:xfrm>
          <a:off x="15798800" y="65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58103</xdr:rowOff>
    </xdr:from>
    <xdr:to>
      <xdr:col>22</xdr:col>
      <xdr:colOff>203200</xdr:colOff>
      <xdr:row>41</xdr:row>
      <xdr:rowOff>82232</xdr:rowOff>
    </xdr:to>
    <xdr:cxnSp macro="">
      <xdr:nvCxnSpPr>
        <xdr:cNvPr id="383" name="直線コネクタ 382"/>
        <xdr:cNvCxnSpPr/>
      </xdr:nvCxnSpPr>
      <xdr:spPr>
        <a:xfrm flipV="1">
          <a:off x="14401800" y="708755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3810</xdr:rowOff>
    </xdr:from>
    <xdr:to>
      <xdr:col>22</xdr:col>
      <xdr:colOff>254000</xdr:colOff>
      <xdr:row>40</xdr:row>
      <xdr:rowOff>105410</xdr:rowOff>
    </xdr:to>
    <xdr:sp macro="" textlink="">
      <xdr:nvSpPr>
        <xdr:cNvPr id="384" name="フローチャート : 判断 383"/>
        <xdr:cNvSpPr/>
      </xdr:nvSpPr>
      <xdr:spPr>
        <a:xfrm>
          <a:off x="15240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115587</xdr:rowOff>
    </xdr:from>
    <xdr:ext cx="762000" cy="259045"/>
    <xdr:sp macro="" textlink="">
      <xdr:nvSpPr>
        <xdr:cNvPr id="385" name="テキスト ボックス 384"/>
        <xdr:cNvSpPr txBox="1"/>
      </xdr:nvSpPr>
      <xdr:spPr>
        <a:xfrm>
          <a:off x="14909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15875</xdr:rowOff>
    </xdr:from>
    <xdr:to>
      <xdr:col>21</xdr:col>
      <xdr:colOff>0</xdr:colOff>
      <xdr:row>41</xdr:row>
      <xdr:rowOff>82232</xdr:rowOff>
    </xdr:to>
    <xdr:cxnSp macro="">
      <xdr:nvCxnSpPr>
        <xdr:cNvPr id="386" name="直線コネクタ 385"/>
        <xdr:cNvCxnSpPr/>
      </xdr:nvCxnSpPr>
      <xdr:spPr>
        <a:xfrm>
          <a:off x="13512800" y="7045325"/>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52070</xdr:rowOff>
    </xdr:from>
    <xdr:to>
      <xdr:col>21</xdr:col>
      <xdr:colOff>50800</xdr:colOff>
      <xdr:row>40</xdr:row>
      <xdr:rowOff>153670</xdr:rowOff>
    </xdr:to>
    <xdr:sp macro="" textlink="">
      <xdr:nvSpPr>
        <xdr:cNvPr id="387" name="フローチャート : 判断 386"/>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163847</xdr:rowOff>
    </xdr:from>
    <xdr:ext cx="762000" cy="259045"/>
    <xdr:sp macro="" textlink="">
      <xdr:nvSpPr>
        <xdr:cNvPr id="388" name="テキスト ボックス 387"/>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94297</xdr:rowOff>
    </xdr:from>
    <xdr:to>
      <xdr:col>19</xdr:col>
      <xdr:colOff>533400</xdr:colOff>
      <xdr:row>41</xdr:row>
      <xdr:rowOff>24447</xdr:rowOff>
    </xdr:to>
    <xdr:sp macro="" textlink="">
      <xdr:nvSpPr>
        <xdr:cNvPr id="389" name="フローチャート : 判断 388"/>
        <xdr:cNvSpPr/>
      </xdr:nvSpPr>
      <xdr:spPr>
        <a:xfrm>
          <a:off x="13462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34624</xdr:rowOff>
    </xdr:from>
    <xdr:ext cx="762000" cy="259045"/>
    <xdr:sp macro="" textlink="">
      <xdr:nvSpPr>
        <xdr:cNvPr id="390" name="テキスト ボックス 389"/>
        <xdr:cNvSpPr txBox="1"/>
      </xdr:nvSpPr>
      <xdr:spPr>
        <a:xfrm>
          <a:off x="13131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40005</xdr:rowOff>
    </xdr:from>
    <xdr:to>
      <xdr:col>24</xdr:col>
      <xdr:colOff>609600</xdr:colOff>
      <xdr:row>40</xdr:row>
      <xdr:rowOff>141605</xdr:rowOff>
    </xdr:to>
    <xdr:sp macro="" textlink="">
      <xdr:nvSpPr>
        <xdr:cNvPr id="396" name="円/楕円 395"/>
        <xdr:cNvSpPr/>
      </xdr:nvSpPr>
      <xdr:spPr>
        <a:xfrm>
          <a:off x="16967200" y="689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12082</xdr:rowOff>
    </xdr:from>
    <xdr:ext cx="762000" cy="259045"/>
    <xdr:sp macro="" textlink="">
      <xdr:nvSpPr>
        <xdr:cNvPr id="397" name="公債費負担の状況該当値テキスト"/>
        <xdr:cNvSpPr txBox="1"/>
      </xdr:nvSpPr>
      <xdr:spPr>
        <a:xfrm>
          <a:off x="17106900" y="687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112395</xdr:rowOff>
    </xdr:from>
    <xdr:to>
      <xdr:col>23</xdr:col>
      <xdr:colOff>457200</xdr:colOff>
      <xdr:row>41</xdr:row>
      <xdr:rowOff>42545</xdr:rowOff>
    </xdr:to>
    <xdr:sp macro="" textlink="">
      <xdr:nvSpPr>
        <xdr:cNvPr id="398" name="円/楕円 397"/>
        <xdr:cNvSpPr/>
      </xdr:nvSpPr>
      <xdr:spPr>
        <a:xfrm>
          <a:off x="16129000" y="69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27322</xdr:rowOff>
    </xdr:from>
    <xdr:ext cx="736600" cy="259045"/>
    <xdr:sp macro="" textlink="">
      <xdr:nvSpPr>
        <xdr:cNvPr id="399" name="テキスト ボックス 398"/>
        <xdr:cNvSpPr txBox="1"/>
      </xdr:nvSpPr>
      <xdr:spPr>
        <a:xfrm>
          <a:off x="15798800" y="7056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7303</xdr:rowOff>
    </xdr:from>
    <xdr:to>
      <xdr:col>22</xdr:col>
      <xdr:colOff>254000</xdr:colOff>
      <xdr:row>41</xdr:row>
      <xdr:rowOff>108903</xdr:rowOff>
    </xdr:to>
    <xdr:sp macro="" textlink="">
      <xdr:nvSpPr>
        <xdr:cNvPr id="400" name="円/楕円 399"/>
        <xdr:cNvSpPr/>
      </xdr:nvSpPr>
      <xdr:spPr>
        <a:xfrm>
          <a:off x="15240000" y="703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93680</xdr:rowOff>
    </xdr:from>
    <xdr:ext cx="762000" cy="259045"/>
    <xdr:sp macro="" textlink="">
      <xdr:nvSpPr>
        <xdr:cNvPr id="401" name="テキスト ボックス 400"/>
        <xdr:cNvSpPr txBox="1"/>
      </xdr:nvSpPr>
      <xdr:spPr>
        <a:xfrm>
          <a:off x="14909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31432</xdr:rowOff>
    </xdr:from>
    <xdr:to>
      <xdr:col>21</xdr:col>
      <xdr:colOff>50800</xdr:colOff>
      <xdr:row>41</xdr:row>
      <xdr:rowOff>133032</xdr:rowOff>
    </xdr:to>
    <xdr:sp macro="" textlink="">
      <xdr:nvSpPr>
        <xdr:cNvPr id="402" name="円/楕円 401"/>
        <xdr:cNvSpPr/>
      </xdr:nvSpPr>
      <xdr:spPr>
        <a:xfrm>
          <a:off x="14351000" y="706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117809</xdr:rowOff>
    </xdr:from>
    <xdr:ext cx="762000" cy="259045"/>
    <xdr:sp macro="" textlink="">
      <xdr:nvSpPr>
        <xdr:cNvPr id="403" name="テキスト ボックス 402"/>
        <xdr:cNvSpPr txBox="1"/>
      </xdr:nvSpPr>
      <xdr:spPr>
        <a:xfrm>
          <a:off x="14020800" y="714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136525</xdr:rowOff>
    </xdr:from>
    <xdr:to>
      <xdr:col>19</xdr:col>
      <xdr:colOff>533400</xdr:colOff>
      <xdr:row>41</xdr:row>
      <xdr:rowOff>66675</xdr:rowOff>
    </xdr:to>
    <xdr:sp macro="" textlink="">
      <xdr:nvSpPr>
        <xdr:cNvPr id="404" name="円/楕円 403"/>
        <xdr:cNvSpPr/>
      </xdr:nvSpPr>
      <xdr:spPr>
        <a:xfrm>
          <a:off x="13462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51452</xdr:rowOff>
    </xdr:from>
    <xdr:ext cx="762000" cy="259045"/>
    <xdr:sp macro="" textlink="">
      <xdr:nvSpPr>
        <xdr:cNvPr id="405" name="テキスト ボックス 404"/>
        <xdr:cNvSpPr txBox="1"/>
      </xdr:nvSpPr>
      <xdr:spPr>
        <a:xfrm>
          <a:off x="13131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rgbClr val="FF0000"/>
              </a:solidFill>
              <a:effectLst/>
              <a:latin typeface="+mn-lt"/>
              <a:ea typeface="+mn-ea"/>
              <a:cs typeface="+mn-cs"/>
            </a:rPr>
            <a:t>　</a:t>
          </a:r>
          <a:r>
            <a:rPr lang="ja-JP" altLang="ja-JP" sz="1100">
              <a:solidFill>
                <a:schemeClr val="tx1"/>
              </a:solidFill>
              <a:effectLst/>
              <a:latin typeface="+mn-lt"/>
              <a:ea typeface="+mn-ea"/>
              <a:cs typeface="+mn-cs"/>
            </a:rPr>
            <a:t>多賀城駅周辺土地区画整理事業や</a:t>
          </a:r>
          <a:r>
            <a:rPr kumimoji="1" lang="ja-JP" altLang="ja-JP" sz="1100">
              <a:solidFill>
                <a:schemeClr val="tx1"/>
              </a:solidFill>
              <a:effectLst/>
              <a:latin typeface="+mn-lt"/>
              <a:ea typeface="+mn-ea"/>
              <a:cs typeface="+mn-cs"/>
            </a:rPr>
            <a:t>災害公営住宅整備事業による</a:t>
          </a:r>
          <a:r>
            <a:rPr kumimoji="1" lang="ja-JP" altLang="en-US" sz="1100">
              <a:solidFill>
                <a:schemeClr val="tx1"/>
              </a:solidFill>
              <a:effectLst/>
              <a:latin typeface="+mn-lt"/>
              <a:ea typeface="+mn-ea"/>
              <a:cs typeface="+mn-cs"/>
            </a:rPr>
            <a:t>多額の</a:t>
          </a:r>
          <a:r>
            <a:rPr kumimoji="1" lang="ja-JP" altLang="ja-JP" sz="1100">
              <a:solidFill>
                <a:schemeClr val="tx1"/>
              </a:solidFill>
              <a:effectLst/>
              <a:latin typeface="+mn-lt"/>
              <a:ea typeface="+mn-ea"/>
              <a:cs typeface="+mn-cs"/>
            </a:rPr>
            <a:t>借入が</a:t>
          </a:r>
          <a:r>
            <a:rPr kumimoji="1" lang="ja-JP" altLang="en-US" sz="1100">
              <a:solidFill>
                <a:schemeClr val="tx1"/>
              </a:solidFill>
              <a:effectLst/>
              <a:latin typeface="+mn-lt"/>
              <a:ea typeface="+mn-ea"/>
              <a:cs typeface="+mn-cs"/>
            </a:rPr>
            <a:t>あった前年度に比べると借入額は大きく減少したことから、比率は減少している。</a:t>
          </a:r>
          <a:endParaRPr lang="ja-JP" altLang="ja-JP" sz="1400">
            <a:solidFill>
              <a:schemeClr val="tx1"/>
            </a:solidFill>
            <a:effectLst/>
          </a:endParaRPr>
        </a:p>
        <a:p>
          <a:pPr eaLnBrk="1" fontAlgn="auto" latinLnBrk="0" hangingPunct="1"/>
          <a:r>
            <a:rPr lang="ja-JP" altLang="ja-JP" sz="1100">
              <a:solidFill>
                <a:schemeClr val="tx1"/>
              </a:solidFill>
              <a:effectLst/>
              <a:latin typeface="+mn-lt"/>
              <a:ea typeface="+mn-ea"/>
              <a:cs typeface="+mn-cs"/>
            </a:rPr>
            <a:t>　</a:t>
          </a:r>
          <a:r>
            <a:rPr lang="ja-JP" altLang="ja-JP"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今後もより一層、新規発行の抑制や、入札等による低利での調達に努める等、継続した取り組みを行うとともに、プライマリーバランスを意識した市債の発行を行い、適正な地方債管理に努める。</a:t>
          </a:r>
          <a:endParaRPr lang="ja-JP" altLang="ja-JP" sz="1400">
            <a:solidFill>
              <a:schemeClr val="tx1"/>
            </a:solidFill>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34502</xdr:rowOff>
    </xdr:to>
    <xdr:cxnSp macro="">
      <xdr:nvCxnSpPr>
        <xdr:cNvPr id="434" name="直線コネクタ 433"/>
        <xdr:cNvCxnSpPr/>
      </xdr:nvCxnSpPr>
      <xdr:spPr>
        <a:xfrm flipV="1">
          <a:off x="17018000" y="2370667"/>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6579</xdr:rowOff>
    </xdr:from>
    <xdr:ext cx="762000" cy="259045"/>
    <xdr:sp macro="" textlink="">
      <xdr:nvSpPr>
        <xdr:cNvPr id="435" name="将来負担の状況最小値テキスト"/>
        <xdr:cNvSpPr txBox="1"/>
      </xdr:nvSpPr>
      <xdr:spPr>
        <a:xfrm>
          <a:off x="17106900" y="377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178.5</a:t>
          </a:r>
          <a:endParaRPr kumimoji="1" lang="ja-JP" altLang="en-US" sz="1000" b="1">
            <a:latin typeface="ＭＳ Ｐゴシック"/>
          </a:endParaRPr>
        </a:p>
      </xdr:txBody>
    </xdr:sp>
    <xdr:clientData/>
  </xdr:oneCellAnchor>
  <xdr:twoCellAnchor>
    <xdr:from>
      <xdr:col>24</xdr:col>
      <xdr:colOff>469900</xdr:colOff>
      <xdr:row>22</xdr:row>
      <xdr:rowOff>34502</xdr:rowOff>
    </xdr:from>
    <xdr:to>
      <xdr:col>24</xdr:col>
      <xdr:colOff>647700</xdr:colOff>
      <xdr:row>22</xdr:row>
      <xdr:rowOff>34502</xdr:rowOff>
    </xdr:to>
    <xdr:cxnSp macro="">
      <xdr:nvCxnSpPr>
        <xdr:cNvPr id="436" name="直線コネクタ 435"/>
        <xdr:cNvCxnSpPr/>
      </xdr:nvCxnSpPr>
      <xdr:spPr>
        <a:xfrm>
          <a:off x="16929100" y="380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128016</xdr:rowOff>
    </xdr:from>
    <xdr:to>
      <xdr:col>24</xdr:col>
      <xdr:colOff>558800</xdr:colOff>
      <xdr:row>14</xdr:row>
      <xdr:rowOff>132038</xdr:rowOff>
    </xdr:to>
    <xdr:cxnSp macro="">
      <xdr:nvCxnSpPr>
        <xdr:cNvPr id="439" name="直線コネクタ 438"/>
        <xdr:cNvCxnSpPr/>
      </xdr:nvCxnSpPr>
      <xdr:spPr>
        <a:xfrm flipV="1">
          <a:off x="16179800" y="2528316"/>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4123</xdr:rowOff>
    </xdr:from>
    <xdr:ext cx="762000" cy="259045"/>
    <xdr:sp macro="" textlink="">
      <xdr:nvSpPr>
        <xdr:cNvPr id="440" name="将来負担の状況平均値テキスト"/>
        <xdr:cNvSpPr txBox="1"/>
      </xdr:nvSpPr>
      <xdr:spPr>
        <a:xfrm>
          <a:off x="17106900" y="2575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32046</xdr:rowOff>
    </xdr:from>
    <xdr:to>
      <xdr:col>24</xdr:col>
      <xdr:colOff>609600</xdr:colOff>
      <xdr:row>15</xdr:row>
      <xdr:rowOff>133646</xdr:rowOff>
    </xdr:to>
    <xdr:sp macro="" textlink="">
      <xdr:nvSpPr>
        <xdr:cNvPr id="441" name="フローチャート : 判断 440"/>
        <xdr:cNvSpPr/>
      </xdr:nvSpPr>
      <xdr:spPr>
        <a:xfrm>
          <a:off x="169672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18373</xdr:rowOff>
    </xdr:from>
    <xdr:to>
      <xdr:col>23</xdr:col>
      <xdr:colOff>457200</xdr:colOff>
      <xdr:row>15</xdr:row>
      <xdr:rowOff>119973</xdr:rowOff>
    </xdr:to>
    <xdr:sp macro="" textlink="">
      <xdr:nvSpPr>
        <xdr:cNvPr id="442" name="フローチャート : 判断 441"/>
        <xdr:cNvSpPr/>
      </xdr:nvSpPr>
      <xdr:spPr>
        <a:xfrm>
          <a:off x="16129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104750</xdr:rowOff>
    </xdr:from>
    <xdr:ext cx="736600" cy="259045"/>
    <xdr:sp macro="" textlink="">
      <xdr:nvSpPr>
        <xdr:cNvPr id="443" name="テキスト ボックス 442"/>
        <xdr:cNvSpPr txBox="1"/>
      </xdr:nvSpPr>
      <xdr:spPr>
        <a:xfrm>
          <a:off x="15798800" y="2676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117306</xdr:rowOff>
    </xdr:from>
    <xdr:to>
      <xdr:col>22</xdr:col>
      <xdr:colOff>254000</xdr:colOff>
      <xdr:row>16</xdr:row>
      <xdr:rowOff>47456</xdr:rowOff>
    </xdr:to>
    <xdr:sp macro="" textlink="">
      <xdr:nvSpPr>
        <xdr:cNvPr id="444" name="フローチャート : 判断 443"/>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45" name="テキスト ボックス 444"/>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152696</xdr:rowOff>
    </xdr:from>
    <xdr:to>
      <xdr:col>21</xdr:col>
      <xdr:colOff>50800</xdr:colOff>
      <xdr:row>16</xdr:row>
      <xdr:rowOff>82846</xdr:rowOff>
    </xdr:to>
    <xdr:sp macro="" textlink="">
      <xdr:nvSpPr>
        <xdr:cNvPr id="446" name="フローチャート : 判断 445"/>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47" name="テキスト ボックス 446"/>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48" name="フローチャート : 判断 447"/>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49" name="テキスト ボックス 448"/>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77216</xdr:rowOff>
    </xdr:from>
    <xdr:to>
      <xdr:col>24</xdr:col>
      <xdr:colOff>609600</xdr:colOff>
      <xdr:row>15</xdr:row>
      <xdr:rowOff>7366</xdr:rowOff>
    </xdr:to>
    <xdr:sp macro="" textlink="">
      <xdr:nvSpPr>
        <xdr:cNvPr id="455" name="円/楕円 454"/>
        <xdr:cNvSpPr/>
      </xdr:nvSpPr>
      <xdr:spPr>
        <a:xfrm>
          <a:off x="16967200" y="247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93743</xdr:rowOff>
    </xdr:from>
    <xdr:ext cx="762000" cy="259045"/>
    <xdr:sp macro="" textlink="">
      <xdr:nvSpPr>
        <xdr:cNvPr id="456" name="将来負担の状況該当値テキスト"/>
        <xdr:cNvSpPr txBox="1"/>
      </xdr:nvSpPr>
      <xdr:spPr>
        <a:xfrm>
          <a:off x="17106900" y="2322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81238</xdr:rowOff>
    </xdr:from>
    <xdr:to>
      <xdr:col>23</xdr:col>
      <xdr:colOff>457200</xdr:colOff>
      <xdr:row>15</xdr:row>
      <xdr:rowOff>11388</xdr:rowOff>
    </xdr:to>
    <xdr:sp macro="" textlink="">
      <xdr:nvSpPr>
        <xdr:cNvPr id="457" name="円/楕円 456"/>
        <xdr:cNvSpPr/>
      </xdr:nvSpPr>
      <xdr:spPr>
        <a:xfrm>
          <a:off x="16129000" y="248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21565</xdr:rowOff>
    </xdr:from>
    <xdr:ext cx="736600" cy="259045"/>
    <xdr:sp macro="" textlink="">
      <xdr:nvSpPr>
        <xdr:cNvPr id="458" name="テキスト ボックス 457"/>
        <xdr:cNvSpPr txBox="1"/>
      </xdr:nvSpPr>
      <xdr:spPr>
        <a:xfrm>
          <a:off x="15798800" y="2250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宮城県多賀城市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62,508
62,048
19.69
32,787,985
30,534,832
113,162
12,234,192
26,176,286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19.6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国家公務員に対する平成２８年人事院勧告を準拠したことにより給料月額において平均０．２％の引き上げがなされた</a:t>
          </a:r>
          <a:r>
            <a:rPr lang="ja-JP" altLang="en-US" sz="1100">
              <a:solidFill>
                <a:schemeClr val="dk1"/>
              </a:solidFill>
              <a:effectLst/>
              <a:latin typeface="+mn-lt"/>
              <a:ea typeface="+mn-ea"/>
              <a:cs typeface="+mn-cs"/>
            </a:rPr>
            <a:t>ことに加え、類似団体と比較すると手当が高い水準にある。</a:t>
          </a:r>
          <a:endParaRPr lang="en-US" altLang="ja-JP" sz="11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rgbClr val="FF0000"/>
              </a:solidFill>
              <a:effectLst/>
              <a:latin typeface="+mn-lt"/>
              <a:ea typeface="+mn-ea"/>
              <a:cs typeface="+mn-cs"/>
            </a:rPr>
            <a:t>　</a:t>
          </a:r>
          <a:r>
            <a:rPr kumimoji="1" lang="ja-JP" altLang="en-US" sz="1100" baseline="0">
              <a:solidFill>
                <a:schemeClr val="tx1"/>
              </a:solidFill>
              <a:effectLst/>
              <a:latin typeface="+mn-lt"/>
              <a:ea typeface="+mn-ea"/>
              <a:cs typeface="+mn-cs"/>
            </a:rPr>
            <a:t>類似団体平均よりも高い水準にあることから、</a:t>
          </a:r>
          <a:r>
            <a:rPr kumimoji="1" lang="ja-JP" altLang="ja-JP"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今後も事務事業改善による時間外勤務手当の削減や、退職者の一部不補充等の実施により改善を図る</a:t>
          </a:r>
          <a:r>
            <a:rPr kumimoji="1" lang="ja-JP" altLang="en-US" sz="1100">
              <a:solidFill>
                <a:schemeClr val="tx1"/>
              </a:solidFill>
              <a:effectLst/>
              <a:latin typeface="+mn-lt"/>
              <a:ea typeface="+mn-ea"/>
              <a:cs typeface="+mn-cs"/>
            </a:rPr>
            <a:t>。</a:t>
          </a:r>
          <a:endParaRPr lang="ja-JP" altLang="ja-JP" sz="1400">
            <a:solidFill>
              <a:schemeClr val="tx1"/>
            </a:solidFill>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102507</xdr:rowOff>
    </xdr:from>
    <xdr:to>
      <xdr:col>7</xdr:col>
      <xdr:colOff>15875</xdr:colOff>
      <xdr:row>41</xdr:row>
      <xdr:rowOff>4535</xdr:rowOff>
    </xdr:to>
    <xdr:cxnSp macro="">
      <xdr:nvCxnSpPr>
        <xdr:cNvPr id="63" name="直線コネクタ 62"/>
        <xdr:cNvCxnSpPr/>
      </xdr:nvCxnSpPr>
      <xdr:spPr>
        <a:xfrm flipV="1">
          <a:off x="4826000" y="5760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4"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5" name="直線コネクタ 64"/>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33</xdr:row>
      <xdr:rowOff>102507</xdr:rowOff>
    </xdr:from>
    <xdr:to>
      <xdr:col>7</xdr:col>
      <xdr:colOff>104775</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162923</xdr:rowOff>
    </xdr:from>
    <xdr:to>
      <xdr:col>7</xdr:col>
      <xdr:colOff>15875</xdr:colOff>
      <xdr:row>37</xdr:row>
      <xdr:rowOff>4536</xdr:rowOff>
    </xdr:to>
    <xdr:cxnSp macro="">
      <xdr:nvCxnSpPr>
        <xdr:cNvPr id="68" name="直線コネクタ 67"/>
        <xdr:cNvCxnSpPr/>
      </xdr:nvCxnSpPr>
      <xdr:spPr>
        <a:xfrm>
          <a:off x="3987800" y="633512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162940</xdr:rowOff>
    </xdr:from>
    <xdr:ext cx="762000" cy="259045"/>
    <xdr:sp macro="" textlink="">
      <xdr:nvSpPr>
        <xdr:cNvPr id="69" name="人件費平均値テキスト"/>
        <xdr:cNvSpPr txBox="1"/>
      </xdr:nvSpPr>
      <xdr:spPr>
        <a:xfrm>
          <a:off x="4914900" y="5992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146413</xdr:rowOff>
    </xdr:from>
    <xdr:to>
      <xdr:col>7</xdr:col>
      <xdr:colOff>66675</xdr:colOff>
      <xdr:row>36</xdr:row>
      <xdr:rowOff>76563</xdr:rowOff>
    </xdr:to>
    <xdr:sp macro="" textlink="">
      <xdr:nvSpPr>
        <xdr:cNvPr id="70" name="フローチャート : 判断 69"/>
        <xdr:cNvSpPr/>
      </xdr:nvSpPr>
      <xdr:spPr>
        <a:xfrm>
          <a:off x="47752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162923</xdr:rowOff>
    </xdr:from>
    <xdr:to>
      <xdr:col>5</xdr:col>
      <xdr:colOff>549275</xdr:colOff>
      <xdr:row>37</xdr:row>
      <xdr:rowOff>50256</xdr:rowOff>
    </xdr:to>
    <xdr:cxnSp macro="">
      <xdr:nvCxnSpPr>
        <xdr:cNvPr id="71" name="直線コネクタ 70"/>
        <xdr:cNvCxnSpPr/>
      </xdr:nvCxnSpPr>
      <xdr:spPr>
        <a:xfrm flipV="1">
          <a:off x="3098800" y="633512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2" name="フローチャート : 判断 71"/>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3" name="テキスト ボックス 72"/>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50256</xdr:rowOff>
    </xdr:from>
    <xdr:to>
      <xdr:col>4</xdr:col>
      <xdr:colOff>346075</xdr:colOff>
      <xdr:row>37</xdr:row>
      <xdr:rowOff>115570</xdr:rowOff>
    </xdr:to>
    <xdr:cxnSp macro="">
      <xdr:nvCxnSpPr>
        <xdr:cNvPr id="74" name="直線コネクタ 73"/>
        <xdr:cNvCxnSpPr/>
      </xdr:nvCxnSpPr>
      <xdr:spPr>
        <a:xfrm flipV="1">
          <a:off x="2209800" y="639390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146413</xdr:rowOff>
    </xdr:from>
    <xdr:to>
      <xdr:col>4</xdr:col>
      <xdr:colOff>396875</xdr:colOff>
      <xdr:row>36</xdr:row>
      <xdr:rowOff>76563</xdr:rowOff>
    </xdr:to>
    <xdr:sp macro="" textlink="">
      <xdr:nvSpPr>
        <xdr:cNvPr id="75" name="フローチャート : 判断 74"/>
        <xdr:cNvSpPr/>
      </xdr:nvSpPr>
      <xdr:spPr>
        <a:xfrm>
          <a:off x="3048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86740</xdr:rowOff>
    </xdr:from>
    <xdr:ext cx="762000" cy="259045"/>
    <xdr:sp macro="" textlink="">
      <xdr:nvSpPr>
        <xdr:cNvPr id="76" name="テキスト ボックス 75"/>
        <xdr:cNvSpPr txBox="1"/>
      </xdr:nvSpPr>
      <xdr:spPr>
        <a:xfrm>
          <a:off x="2717800" y="591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115570</xdr:rowOff>
    </xdr:from>
    <xdr:to>
      <xdr:col>3</xdr:col>
      <xdr:colOff>142875</xdr:colOff>
      <xdr:row>38</xdr:row>
      <xdr:rowOff>15966</xdr:rowOff>
    </xdr:to>
    <xdr:cxnSp macro="">
      <xdr:nvCxnSpPr>
        <xdr:cNvPr id="77" name="直線コネクタ 76"/>
        <xdr:cNvCxnSpPr/>
      </xdr:nvCxnSpPr>
      <xdr:spPr>
        <a:xfrm flipV="1">
          <a:off x="1320800" y="645922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139881</xdr:rowOff>
    </xdr:from>
    <xdr:to>
      <xdr:col>3</xdr:col>
      <xdr:colOff>193675</xdr:colOff>
      <xdr:row>36</xdr:row>
      <xdr:rowOff>70031</xdr:rowOff>
    </xdr:to>
    <xdr:sp macro="" textlink="">
      <xdr:nvSpPr>
        <xdr:cNvPr id="78" name="フローチャート : 判断 77"/>
        <xdr:cNvSpPr/>
      </xdr:nvSpPr>
      <xdr:spPr>
        <a:xfrm>
          <a:off x="2159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80208</xdr:rowOff>
    </xdr:from>
    <xdr:ext cx="762000" cy="259045"/>
    <xdr:sp macro="" textlink="">
      <xdr:nvSpPr>
        <xdr:cNvPr id="79" name="テキスト ボックス 78"/>
        <xdr:cNvSpPr txBox="1"/>
      </xdr:nvSpPr>
      <xdr:spPr>
        <a:xfrm>
          <a:off x="1828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27214</xdr:rowOff>
    </xdr:from>
    <xdr:to>
      <xdr:col>1</xdr:col>
      <xdr:colOff>676275</xdr:colOff>
      <xdr:row>36</xdr:row>
      <xdr:rowOff>128814</xdr:rowOff>
    </xdr:to>
    <xdr:sp macro="" textlink="">
      <xdr:nvSpPr>
        <xdr:cNvPr id="80" name="フローチャート : 判断 79"/>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138991</xdr:rowOff>
    </xdr:from>
    <xdr:ext cx="762000" cy="259045"/>
    <xdr:sp macro="" textlink="">
      <xdr:nvSpPr>
        <xdr:cNvPr id="81" name="テキスト ボックス 80"/>
        <xdr:cNvSpPr txBox="1"/>
      </xdr:nvSpPr>
      <xdr:spPr>
        <a:xfrm>
          <a:off x="939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125186</xdr:rowOff>
    </xdr:from>
    <xdr:to>
      <xdr:col>7</xdr:col>
      <xdr:colOff>66675</xdr:colOff>
      <xdr:row>37</xdr:row>
      <xdr:rowOff>55336</xdr:rowOff>
    </xdr:to>
    <xdr:sp macro="" textlink="">
      <xdr:nvSpPr>
        <xdr:cNvPr id="87" name="円/楕円 86"/>
        <xdr:cNvSpPr/>
      </xdr:nvSpPr>
      <xdr:spPr>
        <a:xfrm>
          <a:off x="47752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97263</xdr:rowOff>
    </xdr:from>
    <xdr:ext cx="762000" cy="259045"/>
    <xdr:sp macro="" textlink="">
      <xdr:nvSpPr>
        <xdr:cNvPr id="88" name="人件費該当値テキスト"/>
        <xdr:cNvSpPr txBox="1"/>
      </xdr:nvSpPr>
      <xdr:spPr>
        <a:xfrm>
          <a:off x="4914900" y="626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112123</xdr:rowOff>
    </xdr:from>
    <xdr:to>
      <xdr:col>5</xdr:col>
      <xdr:colOff>600075</xdr:colOff>
      <xdr:row>37</xdr:row>
      <xdr:rowOff>42273</xdr:rowOff>
    </xdr:to>
    <xdr:sp macro="" textlink="">
      <xdr:nvSpPr>
        <xdr:cNvPr id="89" name="円/楕円 88"/>
        <xdr:cNvSpPr/>
      </xdr:nvSpPr>
      <xdr:spPr>
        <a:xfrm>
          <a:off x="3937000" y="628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27050</xdr:rowOff>
    </xdr:from>
    <xdr:ext cx="736600" cy="259045"/>
    <xdr:sp macro="" textlink="">
      <xdr:nvSpPr>
        <xdr:cNvPr id="90" name="テキスト ボックス 89"/>
        <xdr:cNvSpPr txBox="1"/>
      </xdr:nvSpPr>
      <xdr:spPr>
        <a:xfrm>
          <a:off x="3606800" y="6370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170906</xdr:rowOff>
    </xdr:from>
    <xdr:to>
      <xdr:col>4</xdr:col>
      <xdr:colOff>396875</xdr:colOff>
      <xdr:row>37</xdr:row>
      <xdr:rowOff>101056</xdr:rowOff>
    </xdr:to>
    <xdr:sp macro="" textlink="">
      <xdr:nvSpPr>
        <xdr:cNvPr id="91" name="円/楕円 90"/>
        <xdr:cNvSpPr/>
      </xdr:nvSpPr>
      <xdr:spPr>
        <a:xfrm>
          <a:off x="3048000" y="634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85833</xdr:rowOff>
    </xdr:from>
    <xdr:ext cx="762000" cy="259045"/>
    <xdr:sp macro="" textlink="">
      <xdr:nvSpPr>
        <xdr:cNvPr id="92" name="テキスト ボックス 91"/>
        <xdr:cNvSpPr txBox="1"/>
      </xdr:nvSpPr>
      <xdr:spPr>
        <a:xfrm>
          <a:off x="2717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64770</xdr:rowOff>
    </xdr:from>
    <xdr:to>
      <xdr:col>3</xdr:col>
      <xdr:colOff>193675</xdr:colOff>
      <xdr:row>37</xdr:row>
      <xdr:rowOff>166370</xdr:rowOff>
    </xdr:to>
    <xdr:sp macro="" textlink="">
      <xdr:nvSpPr>
        <xdr:cNvPr id="93" name="円/楕円 92"/>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151147</xdr:rowOff>
    </xdr:from>
    <xdr:ext cx="762000" cy="259045"/>
    <xdr:sp macro="" textlink="">
      <xdr:nvSpPr>
        <xdr:cNvPr id="94" name="テキスト ボックス 93"/>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136616</xdr:rowOff>
    </xdr:from>
    <xdr:to>
      <xdr:col>1</xdr:col>
      <xdr:colOff>676275</xdr:colOff>
      <xdr:row>38</xdr:row>
      <xdr:rowOff>66766</xdr:rowOff>
    </xdr:to>
    <xdr:sp macro="" textlink="">
      <xdr:nvSpPr>
        <xdr:cNvPr id="95" name="円/楕円 94"/>
        <xdr:cNvSpPr/>
      </xdr:nvSpPr>
      <xdr:spPr>
        <a:xfrm>
          <a:off x="1270000" y="648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51543</xdr:rowOff>
    </xdr:from>
    <xdr:ext cx="762000" cy="259045"/>
    <xdr:sp macro="" textlink="">
      <xdr:nvSpPr>
        <xdr:cNvPr id="96" name="テキスト ボックス 95"/>
        <xdr:cNvSpPr txBox="1"/>
      </xdr:nvSpPr>
      <xdr:spPr>
        <a:xfrm>
          <a:off x="939800" y="656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物件費に係る経常収支比率が前年度比１．６ポイント上昇しているのは、指定管理や委託業務の増加により、人件費から物件費へのシフトが起きているためである。</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経常経費として今後も支出されていくものであるため、</a:t>
          </a:r>
          <a:r>
            <a:rPr kumimoji="1" lang="ja-JP" altLang="ja-JP" sz="1100">
              <a:solidFill>
                <a:schemeClr val="dk1"/>
              </a:solidFill>
              <a:effectLst/>
              <a:latin typeface="+mn-lt"/>
              <a:ea typeface="+mn-ea"/>
              <a:cs typeface="+mn-cs"/>
            </a:rPr>
            <a:t>事務事業の見直しによる歳出削減</a:t>
          </a:r>
          <a:r>
            <a:rPr kumimoji="1" lang="ja-JP" altLang="en-US" sz="1100">
              <a:solidFill>
                <a:schemeClr val="dk1"/>
              </a:solidFill>
              <a:effectLst/>
              <a:latin typeface="+mn-lt"/>
              <a:ea typeface="+mn-ea"/>
              <a:cs typeface="+mn-cs"/>
            </a:rPr>
            <a:t>や、競争に伴うコスト削減効果を図っていく。</a:t>
          </a:r>
          <a:endParaRPr lang="ja-JP" altLang="ja-JP" sz="1400">
            <a:effectLst/>
          </a:endParaRPr>
        </a:p>
        <a:p>
          <a:endParaRPr kumimoji="1" lang="ja-JP" altLang="en-US" sz="1300">
            <a:solidFill>
              <a:srgbClr val="FF0000"/>
            </a:solidFill>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122428</xdr:rowOff>
    </xdr:from>
    <xdr:to>
      <xdr:col>24</xdr:col>
      <xdr:colOff>31750</xdr:colOff>
      <xdr:row>21</xdr:row>
      <xdr:rowOff>143002</xdr:rowOff>
    </xdr:to>
    <xdr:cxnSp macro="">
      <xdr:nvCxnSpPr>
        <xdr:cNvPr id="122" name="直線コネクタ 121"/>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115079</xdr:rowOff>
    </xdr:from>
    <xdr:ext cx="762000" cy="259045"/>
    <xdr:sp macro="" textlink="">
      <xdr:nvSpPr>
        <xdr:cNvPr id="123"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21</xdr:row>
      <xdr:rowOff>143002</xdr:rowOff>
    </xdr:from>
    <xdr:to>
      <xdr:col>24</xdr:col>
      <xdr:colOff>120650</xdr:colOff>
      <xdr:row>21</xdr:row>
      <xdr:rowOff>143002</xdr:rowOff>
    </xdr:to>
    <xdr:cxnSp macro="">
      <xdr:nvCxnSpPr>
        <xdr:cNvPr id="124" name="直線コネクタ 123"/>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37355</xdr:rowOff>
    </xdr:from>
    <xdr:ext cx="762000" cy="259045"/>
    <xdr:sp macro="" textlink="">
      <xdr:nvSpPr>
        <xdr:cNvPr id="125"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122428</xdr:rowOff>
    </xdr:from>
    <xdr:to>
      <xdr:col>24</xdr:col>
      <xdr:colOff>120650</xdr:colOff>
      <xdr:row>12</xdr:row>
      <xdr:rowOff>122428</xdr:rowOff>
    </xdr:to>
    <xdr:cxnSp macro="">
      <xdr:nvCxnSpPr>
        <xdr:cNvPr id="126" name="直線コネクタ 125"/>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104140</xdr:rowOff>
    </xdr:from>
    <xdr:to>
      <xdr:col>24</xdr:col>
      <xdr:colOff>31750</xdr:colOff>
      <xdr:row>17</xdr:row>
      <xdr:rowOff>78994</xdr:rowOff>
    </xdr:to>
    <xdr:cxnSp macro="">
      <xdr:nvCxnSpPr>
        <xdr:cNvPr id="127" name="直線コネクタ 126"/>
        <xdr:cNvCxnSpPr/>
      </xdr:nvCxnSpPr>
      <xdr:spPr>
        <a:xfrm>
          <a:off x="15671800" y="2847340"/>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51579</xdr:rowOff>
    </xdr:from>
    <xdr:ext cx="762000" cy="259045"/>
    <xdr:sp macro="" textlink="">
      <xdr:nvSpPr>
        <xdr:cNvPr id="128" name="物件費平均値テキスト"/>
        <xdr:cNvSpPr txBox="1"/>
      </xdr:nvSpPr>
      <xdr:spPr>
        <a:xfrm>
          <a:off x="16598900" y="262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29" name="フローチャート : 判断 128"/>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67564</xdr:rowOff>
    </xdr:from>
    <xdr:to>
      <xdr:col>22</xdr:col>
      <xdr:colOff>565150</xdr:colOff>
      <xdr:row>16</xdr:row>
      <xdr:rowOff>104140</xdr:rowOff>
    </xdr:to>
    <xdr:cxnSp macro="">
      <xdr:nvCxnSpPr>
        <xdr:cNvPr id="130" name="直線コネクタ 129"/>
        <xdr:cNvCxnSpPr/>
      </xdr:nvCxnSpPr>
      <xdr:spPr>
        <a:xfrm>
          <a:off x="14782800" y="28107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151638</xdr:rowOff>
    </xdr:from>
    <xdr:to>
      <xdr:col>22</xdr:col>
      <xdr:colOff>615950</xdr:colOff>
      <xdr:row>16</xdr:row>
      <xdr:rowOff>81788</xdr:rowOff>
    </xdr:to>
    <xdr:sp macro="" textlink="">
      <xdr:nvSpPr>
        <xdr:cNvPr id="131" name="フローチャート : 判断 130"/>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91965</xdr:rowOff>
    </xdr:from>
    <xdr:ext cx="736600" cy="259045"/>
    <xdr:sp macro="" textlink="">
      <xdr:nvSpPr>
        <xdr:cNvPr id="132" name="テキスト ボックス 131"/>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30988</xdr:rowOff>
    </xdr:from>
    <xdr:to>
      <xdr:col>21</xdr:col>
      <xdr:colOff>361950</xdr:colOff>
      <xdr:row>16</xdr:row>
      <xdr:rowOff>67564</xdr:rowOff>
    </xdr:to>
    <xdr:cxnSp macro="">
      <xdr:nvCxnSpPr>
        <xdr:cNvPr id="133" name="直線コネクタ 132"/>
        <xdr:cNvCxnSpPr/>
      </xdr:nvCxnSpPr>
      <xdr:spPr>
        <a:xfrm>
          <a:off x="13893800" y="27741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96774</xdr:rowOff>
    </xdr:from>
    <xdr:to>
      <xdr:col>21</xdr:col>
      <xdr:colOff>412750</xdr:colOff>
      <xdr:row>16</xdr:row>
      <xdr:rowOff>26924</xdr:rowOff>
    </xdr:to>
    <xdr:sp macro="" textlink="">
      <xdr:nvSpPr>
        <xdr:cNvPr id="134" name="フローチャート : 判断 133"/>
        <xdr:cNvSpPr/>
      </xdr:nvSpPr>
      <xdr:spPr>
        <a:xfrm>
          <a:off x="14732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37101</xdr:rowOff>
    </xdr:from>
    <xdr:ext cx="762000" cy="259045"/>
    <xdr:sp macro="" textlink="">
      <xdr:nvSpPr>
        <xdr:cNvPr id="135" name="テキスト ボックス 134"/>
        <xdr:cNvSpPr txBox="1"/>
      </xdr:nvSpPr>
      <xdr:spPr>
        <a:xfrm>
          <a:off x="14401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30988</xdr:rowOff>
    </xdr:from>
    <xdr:to>
      <xdr:col>20</xdr:col>
      <xdr:colOff>158750</xdr:colOff>
      <xdr:row>16</xdr:row>
      <xdr:rowOff>49276</xdr:rowOff>
    </xdr:to>
    <xdr:cxnSp macro="">
      <xdr:nvCxnSpPr>
        <xdr:cNvPr id="136" name="直線コネクタ 135"/>
        <xdr:cNvCxnSpPr/>
      </xdr:nvCxnSpPr>
      <xdr:spPr>
        <a:xfrm flipV="1">
          <a:off x="13004800" y="27741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32766</xdr:rowOff>
    </xdr:from>
    <xdr:to>
      <xdr:col>20</xdr:col>
      <xdr:colOff>209550</xdr:colOff>
      <xdr:row>15</xdr:row>
      <xdr:rowOff>134366</xdr:rowOff>
    </xdr:to>
    <xdr:sp macro="" textlink="">
      <xdr:nvSpPr>
        <xdr:cNvPr id="137" name="フローチャート : 判断 136"/>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144543</xdr:rowOff>
    </xdr:from>
    <xdr:ext cx="762000" cy="259045"/>
    <xdr:sp macro="" textlink="">
      <xdr:nvSpPr>
        <xdr:cNvPr id="138" name="テキスト ボックス 137"/>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39" name="フローチャート : 判断 138"/>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107967</xdr:rowOff>
    </xdr:from>
    <xdr:ext cx="762000" cy="259045"/>
    <xdr:sp macro="" textlink="">
      <xdr:nvSpPr>
        <xdr:cNvPr id="140" name="テキスト ボックス 139"/>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28194</xdr:rowOff>
    </xdr:from>
    <xdr:to>
      <xdr:col>24</xdr:col>
      <xdr:colOff>82550</xdr:colOff>
      <xdr:row>17</xdr:row>
      <xdr:rowOff>129794</xdr:rowOff>
    </xdr:to>
    <xdr:sp macro="" textlink="">
      <xdr:nvSpPr>
        <xdr:cNvPr id="146" name="円/楕円 145"/>
        <xdr:cNvSpPr/>
      </xdr:nvSpPr>
      <xdr:spPr>
        <a:xfrm>
          <a:off x="164592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271</xdr:rowOff>
    </xdr:from>
    <xdr:ext cx="762000" cy="259045"/>
    <xdr:sp macro="" textlink="">
      <xdr:nvSpPr>
        <xdr:cNvPr id="147" name="物件費該当値テキスト"/>
        <xdr:cNvSpPr txBox="1"/>
      </xdr:nvSpPr>
      <xdr:spPr>
        <a:xfrm>
          <a:off x="16598900" y="291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53340</xdr:rowOff>
    </xdr:from>
    <xdr:to>
      <xdr:col>22</xdr:col>
      <xdr:colOff>615950</xdr:colOff>
      <xdr:row>16</xdr:row>
      <xdr:rowOff>154940</xdr:rowOff>
    </xdr:to>
    <xdr:sp macro="" textlink="">
      <xdr:nvSpPr>
        <xdr:cNvPr id="148" name="円/楕円 147"/>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139717</xdr:rowOff>
    </xdr:from>
    <xdr:ext cx="736600" cy="259045"/>
    <xdr:sp macro="" textlink="">
      <xdr:nvSpPr>
        <xdr:cNvPr id="149" name="テキスト ボックス 148"/>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16764</xdr:rowOff>
    </xdr:from>
    <xdr:to>
      <xdr:col>21</xdr:col>
      <xdr:colOff>412750</xdr:colOff>
      <xdr:row>16</xdr:row>
      <xdr:rowOff>118364</xdr:rowOff>
    </xdr:to>
    <xdr:sp macro="" textlink="">
      <xdr:nvSpPr>
        <xdr:cNvPr id="150" name="円/楕円 149"/>
        <xdr:cNvSpPr/>
      </xdr:nvSpPr>
      <xdr:spPr>
        <a:xfrm>
          <a:off x="14732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103141</xdr:rowOff>
    </xdr:from>
    <xdr:ext cx="762000" cy="259045"/>
    <xdr:sp macro="" textlink="">
      <xdr:nvSpPr>
        <xdr:cNvPr id="151" name="テキスト ボックス 150"/>
        <xdr:cNvSpPr txBox="1"/>
      </xdr:nvSpPr>
      <xdr:spPr>
        <a:xfrm>
          <a:off x="14401800" y="284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151638</xdr:rowOff>
    </xdr:from>
    <xdr:to>
      <xdr:col>20</xdr:col>
      <xdr:colOff>209550</xdr:colOff>
      <xdr:row>16</xdr:row>
      <xdr:rowOff>81788</xdr:rowOff>
    </xdr:to>
    <xdr:sp macro="" textlink="">
      <xdr:nvSpPr>
        <xdr:cNvPr id="152" name="円/楕円 151"/>
        <xdr:cNvSpPr/>
      </xdr:nvSpPr>
      <xdr:spPr>
        <a:xfrm>
          <a:off x="13843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66565</xdr:rowOff>
    </xdr:from>
    <xdr:ext cx="762000" cy="259045"/>
    <xdr:sp macro="" textlink="">
      <xdr:nvSpPr>
        <xdr:cNvPr id="153" name="テキスト ボックス 152"/>
        <xdr:cNvSpPr txBox="1"/>
      </xdr:nvSpPr>
      <xdr:spPr>
        <a:xfrm>
          <a:off x="13512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169926</xdr:rowOff>
    </xdr:from>
    <xdr:to>
      <xdr:col>19</xdr:col>
      <xdr:colOff>6350</xdr:colOff>
      <xdr:row>16</xdr:row>
      <xdr:rowOff>100076</xdr:rowOff>
    </xdr:to>
    <xdr:sp macro="" textlink="">
      <xdr:nvSpPr>
        <xdr:cNvPr id="154" name="円/楕円 153"/>
        <xdr:cNvSpPr/>
      </xdr:nvSpPr>
      <xdr:spPr>
        <a:xfrm>
          <a:off x="12954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84853</xdr:rowOff>
    </xdr:from>
    <xdr:ext cx="762000" cy="259045"/>
    <xdr:sp macro="" textlink="">
      <xdr:nvSpPr>
        <xdr:cNvPr id="155" name="テキスト ボックス 154"/>
        <xdr:cNvSpPr txBox="1"/>
      </xdr:nvSpPr>
      <xdr:spPr>
        <a:xfrm>
          <a:off x="126238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rgbClr val="FF0000"/>
              </a:solidFill>
              <a:effectLst/>
              <a:latin typeface="+mn-lt"/>
              <a:ea typeface="+mn-ea"/>
              <a:cs typeface="+mn-cs"/>
            </a:rPr>
            <a:t>　</a:t>
          </a:r>
          <a:r>
            <a:rPr lang="ja-JP" altLang="en-US" sz="1100">
              <a:solidFill>
                <a:schemeClr val="tx1"/>
              </a:solidFill>
              <a:effectLst/>
              <a:latin typeface="+mn-lt"/>
              <a:ea typeface="+mn-ea"/>
              <a:cs typeface="+mn-cs"/>
            </a:rPr>
            <a:t>障害者自立支援給付費や各種医療費助成の自然増、また施設型給付費の対象施設数が大幅に増えたことによる給付費の増や、子ども医療費助成の対象年齢を拡大したことで助成費が増加した。また、生活保護受給者も増加傾向にある。</a:t>
          </a:r>
          <a:endParaRPr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地方消費税交付金等の減少により経常一般財源が減少している一方</a:t>
          </a:r>
          <a:r>
            <a:rPr kumimoji="1" lang="ja-JP" altLang="en-US" sz="1100">
              <a:solidFill>
                <a:schemeClr val="tx1"/>
              </a:solidFill>
              <a:effectLst/>
              <a:latin typeface="+mn-lt"/>
              <a:ea typeface="+mn-ea"/>
              <a:cs typeface="+mn-cs"/>
            </a:rPr>
            <a:t>で、充当すべき</a:t>
          </a:r>
          <a:r>
            <a:rPr kumimoji="1" lang="ja-JP" altLang="ja-JP" sz="1100">
              <a:solidFill>
                <a:schemeClr val="tx1"/>
              </a:solidFill>
              <a:effectLst/>
              <a:latin typeface="+mn-lt"/>
              <a:ea typeface="+mn-ea"/>
              <a:cs typeface="+mn-cs"/>
            </a:rPr>
            <a:t>社会保障経費の増により経常経費は増加している。</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例年類似団体平均の水準で推移しているが、</a:t>
          </a:r>
          <a:r>
            <a:rPr kumimoji="1" lang="ja-JP" altLang="ja-JP" sz="1100">
              <a:solidFill>
                <a:schemeClr val="tx1"/>
              </a:solidFill>
              <a:effectLst/>
              <a:latin typeface="+mn-lt"/>
              <a:ea typeface="+mn-ea"/>
              <a:cs typeface="+mn-cs"/>
            </a:rPr>
            <a:t>今後とも、</a:t>
          </a:r>
          <a:r>
            <a:rPr lang="ja-JP" altLang="ja-JP" sz="1100" b="0" i="0" baseline="0">
              <a:solidFill>
                <a:schemeClr val="tx1"/>
              </a:solidFill>
              <a:effectLst/>
              <a:latin typeface="+mn-lt"/>
              <a:ea typeface="+mn-ea"/>
              <a:cs typeface="+mn-cs"/>
            </a:rPr>
            <a:t>引き続き生活保護受給者の自立支援や医療費の適正化を図</a:t>
          </a:r>
          <a:r>
            <a:rPr lang="ja-JP" altLang="en-US" sz="1100" b="0" i="0" baseline="0">
              <a:solidFill>
                <a:schemeClr val="tx1"/>
              </a:solidFill>
              <a:effectLst/>
              <a:latin typeface="+mn-lt"/>
              <a:ea typeface="+mn-ea"/>
              <a:cs typeface="+mn-cs"/>
            </a:rPr>
            <a:t>り改善に努める。</a:t>
          </a:r>
          <a:endParaRPr lang="ja-JP" altLang="ja-JP" sz="1400">
            <a:solidFill>
              <a:schemeClr val="tx1"/>
            </a:solidFill>
            <a:effectLst/>
          </a:endParaRPr>
        </a:p>
        <a:p>
          <a:endParaRPr kumimoji="1" lang="ja-JP" altLang="en-US" sz="1300">
            <a:solidFill>
              <a:srgbClr val="FF0000"/>
            </a:solidFill>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15422</xdr:rowOff>
    </xdr:from>
    <xdr:to>
      <xdr:col>7</xdr:col>
      <xdr:colOff>15875</xdr:colOff>
      <xdr:row>61</xdr:row>
      <xdr:rowOff>80735</xdr:rowOff>
    </xdr:to>
    <xdr:cxnSp macro="">
      <xdr:nvCxnSpPr>
        <xdr:cNvPr id="185" name="直線コネクタ 184"/>
        <xdr:cNvCxnSpPr/>
      </xdr:nvCxnSpPr>
      <xdr:spPr>
        <a:xfrm flipV="1">
          <a:off x="4826000" y="91022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6"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7" name="直線コネクタ 186"/>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101799</xdr:rowOff>
    </xdr:from>
    <xdr:ext cx="762000" cy="259045"/>
    <xdr:sp macro="" textlink="">
      <xdr:nvSpPr>
        <xdr:cNvPr id="188" name="扶助費最大値テキスト"/>
        <xdr:cNvSpPr txBox="1"/>
      </xdr:nvSpPr>
      <xdr:spPr>
        <a:xfrm>
          <a:off x="4914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6</xdr:col>
      <xdr:colOff>612775</xdr:colOff>
      <xdr:row>53</xdr:row>
      <xdr:rowOff>15422</xdr:rowOff>
    </xdr:from>
    <xdr:to>
      <xdr:col>7</xdr:col>
      <xdr:colOff>104775</xdr:colOff>
      <xdr:row>53</xdr:row>
      <xdr:rowOff>15422</xdr:rowOff>
    </xdr:to>
    <xdr:cxnSp macro="">
      <xdr:nvCxnSpPr>
        <xdr:cNvPr id="189" name="直線コネクタ 188"/>
        <xdr:cNvCxnSpPr/>
      </xdr:nvCxnSpPr>
      <xdr:spPr>
        <a:xfrm>
          <a:off x="4737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140607</xdr:rowOff>
    </xdr:from>
    <xdr:to>
      <xdr:col>7</xdr:col>
      <xdr:colOff>15875</xdr:colOff>
      <xdr:row>56</xdr:row>
      <xdr:rowOff>110672</xdr:rowOff>
    </xdr:to>
    <xdr:cxnSp macro="">
      <xdr:nvCxnSpPr>
        <xdr:cNvPr id="190" name="直線コネクタ 189"/>
        <xdr:cNvCxnSpPr/>
      </xdr:nvCxnSpPr>
      <xdr:spPr>
        <a:xfrm>
          <a:off x="3987800" y="9570357"/>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91"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2" name="フローチャート : 判断 191"/>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9978</xdr:rowOff>
    </xdr:from>
    <xdr:to>
      <xdr:col>5</xdr:col>
      <xdr:colOff>549275</xdr:colOff>
      <xdr:row>55</xdr:row>
      <xdr:rowOff>140607</xdr:rowOff>
    </xdr:to>
    <xdr:cxnSp macro="">
      <xdr:nvCxnSpPr>
        <xdr:cNvPr id="193" name="直線コネクタ 192"/>
        <xdr:cNvCxnSpPr/>
      </xdr:nvCxnSpPr>
      <xdr:spPr>
        <a:xfrm>
          <a:off x="3098800" y="94397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5443</xdr:rowOff>
    </xdr:from>
    <xdr:to>
      <xdr:col>5</xdr:col>
      <xdr:colOff>600075</xdr:colOff>
      <xdr:row>56</xdr:row>
      <xdr:rowOff>107043</xdr:rowOff>
    </xdr:to>
    <xdr:sp macro="" textlink="">
      <xdr:nvSpPr>
        <xdr:cNvPr id="194" name="フローチャート :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91820</xdr:rowOff>
    </xdr:from>
    <xdr:ext cx="736600" cy="259045"/>
    <xdr:sp macro="" textlink="">
      <xdr:nvSpPr>
        <xdr:cNvPr id="195" name="テキスト ボックス 194"/>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9978</xdr:rowOff>
    </xdr:from>
    <xdr:to>
      <xdr:col>4</xdr:col>
      <xdr:colOff>346075</xdr:colOff>
      <xdr:row>55</xdr:row>
      <xdr:rowOff>42635</xdr:rowOff>
    </xdr:to>
    <xdr:cxnSp macro="">
      <xdr:nvCxnSpPr>
        <xdr:cNvPr id="196" name="直線コネクタ 195"/>
        <xdr:cNvCxnSpPr/>
      </xdr:nvCxnSpPr>
      <xdr:spPr>
        <a:xfrm flipV="1">
          <a:off x="2209800" y="94397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78212</xdr:rowOff>
    </xdr:from>
    <xdr:ext cx="762000" cy="259045"/>
    <xdr:sp macro="" textlink="">
      <xdr:nvSpPr>
        <xdr:cNvPr id="198" name="テキスト ボックス 197"/>
        <xdr:cNvSpPr txBox="1"/>
      </xdr:nvSpPr>
      <xdr:spPr>
        <a:xfrm>
          <a:off x="2717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42635</xdr:rowOff>
    </xdr:from>
    <xdr:to>
      <xdr:col>3</xdr:col>
      <xdr:colOff>142875</xdr:colOff>
      <xdr:row>55</xdr:row>
      <xdr:rowOff>53522</xdr:rowOff>
    </xdr:to>
    <xdr:cxnSp macro="">
      <xdr:nvCxnSpPr>
        <xdr:cNvPr id="199" name="直線コネクタ 198"/>
        <xdr:cNvCxnSpPr/>
      </xdr:nvCxnSpPr>
      <xdr:spPr>
        <a:xfrm flipV="1">
          <a:off x="1320800" y="94723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60070</xdr:rowOff>
    </xdr:from>
    <xdr:ext cx="762000" cy="259045"/>
    <xdr:sp macro="" textlink="">
      <xdr:nvSpPr>
        <xdr:cNvPr id="201" name="テキスト ボックス 200"/>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38299</xdr:rowOff>
    </xdr:from>
    <xdr:ext cx="762000" cy="259045"/>
    <xdr:sp macro="" textlink="">
      <xdr:nvSpPr>
        <xdr:cNvPr id="203" name="テキスト ボックス 202"/>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59872</xdr:rowOff>
    </xdr:from>
    <xdr:to>
      <xdr:col>7</xdr:col>
      <xdr:colOff>66675</xdr:colOff>
      <xdr:row>56</xdr:row>
      <xdr:rowOff>161472</xdr:rowOff>
    </xdr:to>
    <xdr:sp macro="" textlink="">
      <xdr:nvSpPr>
        <xdr:cNvPr id="209" name="円/楕円 208"/>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31949</xdr:rowOff>
    </xdr:from>
    <xdr:ext cx="762000" cy="259045"/>
    <xdr:sp macro="" textlink="">
      <xdr:nvSpPr>
        <xdr:cNvPr id="210" name="扶助費該当値テキスト"/>
        <xdr:cNvSpPr txBox="1"/>
      </xdr:nvSpPr>
      <xdr:spPr>
        <a:xfrm>
          <a:off x="4914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89807</xdr:rowOff>
    </xdr:from>
    <xdr:to>
      <xdr:col>5</xdr:col>
      <xdr:colOff>600075</xdr:colOff>
      <xdr:row>56</xdr:row>
      <xdr:rowOff>19957</xdr:rowOff>
    </xdr:to>
    <xdr:sp macro="" textlink="">
      <xdr:nvSpPr>
        <xdr:cNvPr id="211" name="円/楕円 210"/>
        <xdr:cNvSpPr/>
      </xdr:nvSpPr>
      <xdr:spPr>
        <a:xfrm>
          <a:off x="3937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30134</xdr:rowOff>
    </xdr:from>
    <xdr:ext cx="736600" cy="259045"/>
    <xdr:sp macro="" textlink="">
      <xdr:nvSpPr>
        <xdr:cNvPr id="212" name="テキスト ボックス 211"/>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130628</xdr:rowOff>
    </xdr:from>
    <xdr:to>
      <xdr:col>4</xdr:col>
      <xdr:colOff>396875</xdr:colOff>
      <xdr:row>55</xdr:row>
      <xdr:rowOff>60778</xdr:rowOff>
    </xdr:to>
    <xdr:sp macro="" textlink="">
      <xdr:nvSpPr>
        <xdr:cNvPr id="213" name="円/楕円 212"/>
        <xdr:cNvSpPr/>
      </xdr:nvSpPr>
      <xdr:spPr>
        <a:xfrm>
          <a:off x="3048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70955</xdr:rowOff>
    </xdr:from>
    <xdr:ext cx="762000" cy="259045"/>
    <xdr:sp macro="" textlink="">
      <xdr:nvSpPr>
        <xdr:cNvPr id="214" name="テキスト ボックス 213"/>
        <xdr:cNvSpPr txBox="1"/>
      </xdr:nvSpPr>
      <xdr:spPr>
        <a:xfrm>
          <a:off x="2717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163285</xdr:rowOff>
    </xdr:from>
    <xdr:to>
      <xdr:col>3</xdr:col>
      <xdr:colOff>193675</xdr:colOff>
      <xdr:row>55</xdr:row>
      <xdr:rowOff>93435</xdr:rowOff>
    </xdr:to>
    <xdr:sp macro="" textlink="">
      <xdr:nvSpPr>
        <xdr:cNvPr id="215" name="円/楕円 214"/>
        <xdr:cNvSpPr/>
      </xdr:nvSpPr>
      <xdr:spPr>
        <a:xfrm>
          <a:off x="2159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78212</xdr:rowOff>
    </xdr:from>
    <xdr:ext cx="762000" cy="259045"/>
    <xdr:sp macro="" textlink="">
      <xdr:nvSpPr>
        <xdr:cNvPr id="216" name="テキスト ボックス 215"/>
        <xdr:cNvSpPr txBox="1"/>
      </xdr:nvSpPr>
      <xdr:spPr>
        <a:xfrm>
          <a:off x="1828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2722</xdr:rowOff>
    </xdr:from>
    <xdr:to>
      <xdr:col>1</xdr:col>
      <xdr:colOff>676275</xdr:colOff>
      <xdr:row>55</xdr:row>
      <xdr:rowOff>104322</xdr:rowOff>
    </xdr:to>
    <xdr:sp macro="" textlink="">
      <xdr:nvSpPr>
        <xdr:cNvPr id="217" name="円/楕円 216"/>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89099</xdr:rowOff>
    </xdr:from>
    <xdr:ext cx="762000" cy="259045"/>
    <xdr:sp macro="" textlink="">
      <xdr:nvSpPr>
        <xdr:cNvPr id="218" name="テキスト ボックス 217"/>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類似団体平均を大幅に上回る要因としては、下水道事業特別会計への繰出金が挙げられる。低地・河口部といった本市の地理的条件により、水害防止のため、多額の雨水施設整備を行っている。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　今後、施設の維持管理に関する経費が増加することが予想されるため、計画的な維持管理に努め経費削減を図る必要がある。</a:t>
          </a:r>
          <a:endParaRPr lang="ja-JP" altLang="ja-JP" sz="1400">
            <a:solidFill>
              <a:schemeClr val="tx1"/>
            </a:solidFill>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27940</xdr:rowOff>
    </xdr:from>
    <xdr:to>
      <xdr:col>24</xdr:col>
      <xdr:colOff>31750</xdr:colOff>
      <xdr:row>62</xdr:row>
      <xdr:rowOff>20320</xdr:rowOff>
    </xdr:to>
    <xdr:cxnSp macro="">
      <xdr:nvCxnSpPr>
        <xdr:cNvPr id="246" name="直線コネクタ 245"/>
        <xdr:cNvCxnSpPr/>
      </xdr:nvCxnSpPr>
      <xdr:spPr>
        <a:xfrm flipV="1">
          <a:off x="16510000" y="92862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7"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8" name="直線コネクタ 247"/>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114317</xdr:rowOff>
    </xdr:from>
    <xdr:ext cx="762000" cy="259045"/>
    <xdr:sp macro="" textlink="">
      <xdr:nvSpPr>
        <xdr:cNvPr id="249"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54</xdr:row>
      <xdr:rowOff>27940</xdr:rowOff>
    </xdr:from>
    <xdr:to>
      <xdr:col>24</xdr:col>
      <xdr:colOff>120650</xdr:colOff>
      <xdr:row>54</xdr:row>
      <xdr:rowOff>27940</xdr:rowOff>
    </xdr:to>
    <xdr:cxnSp macro="">
      <xdr:nvCxnSpPr>
        <xdr:cNvPr id="250" name="直線コネクタ 249"/>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149860</xdr:rowOff>
    </xdr:from>
    <xdr:to>
      <xdr:col>24</xdr:col>
      <xdr:colOff>31750</xdr:colOff>
      <xdr:row>61</xdr:row>
      <xdr:rowOff>1270</xdr:rowOff>
    </xdr:to>
    <xdr:cxnSp macro="">
      <xdr:nvCxnSpPr>
        <xdr:cNvPr id="251" name="直線コネクタ 250"/>
        <xdr:cNvCxnSpPr/>
      </xdr:nvCxnSpPr>
      <xdr:spPr>
        <a:xfrm>
          <a:off x="15671800" y="104368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52"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149860</xdr:rowOff>
    </xdr:from>
    <xdr:to>
      <xdr:col>22</xdr:col>
      <xdr:colOff>565150</xdr:colOff>
      <xdr:row>60</xdr:row>
      <xdr:rowOff>157480</xdr:rowOff>
    </xdr:to>
    <xdr:cxnSp macro="">
      <xdr:nvCxnSpPr>
        <xdr:cNvPr id="254" name="直線コネクタ 253"/>
        <xdr:cNvCxnSpPr/>
      </xdr:nvCxnSpPr>
      <xdr:spPr>
        <a:xfrm flipV="1">
          <a:off x="14782800" y="10436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6" name="テキスト ボックス 255"/>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157480</xdr:rowOff>
    </xdr:from>
    <xdr:to>
      <xdr:col>21</xdr:col>
      <xdr:colOff>361950</xdr:colOff>
      <xdr:row>61</xdr:row>
      <xdr:rowOff>16510</xdr:rowOff>
    </xdr:to>
    <xdr:cxnSp macro="">
      <xdr:nvCxnSpPr>
        <xdr:cNvPr id="257" name="直線コネクタ 256"/>
        <xdr:cNvCxnSpPr/>
      </xdr:nvCxnSpPr>
      <xdr:spPr>
        <a:xfrm flipV="1">
          <a:off x="13893800" y="10444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9" name="テキスト ボックス 258"/>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61</xdr:row>
      <xdr:rowOff>16510</xdr:rowOff>
    </xdr:from>
    <xdr:to>
      <xdr:col>20</xdr:col>
      <xdr:colOff>158750</xdr:colOff>
      <xdr:row>62</xdr:row>
      <xdr:rowOff>20320</xdr:rowOff>
    </xdr:to>
    <xdr:cxnSp macro="">
      <xdr:nvCxnSpPr>
        <xdr:cNvPr id="260" name="直線コネクタ 259"/>
        <xdr:cNvCxnSpPr/>
      </xdr:nvCxnSpPr>
      <xdr:spPr>
        <a:xfrm flipV="1">
          <a:off x="13004800" y="1047496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54627</xdr:rowOff>
    </xdr:from>
    <xdr:ext cx="762000" cy="259045"/>
    <xdr:sp macro="" textlink="">
      <xdr:nvSpPr>
        <xdr:cNvPr id="264" name="テキスト ボックス 263"/>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60</xdr:row>
      <xdr:rowOff>121920</xdr:rowOff>
    </xdr:from>
    <xdr:to>
      <xdr:col>24</xdr:col>
      <xdr:colOff>82550</xdr:colOff>
      <xdr:row>61</xdr:row>
      <xdr:rowOff>52070</xdr:rowOff>
    </xdr:to>
    <xdr:sp macro="" textlink="">
      <xdr:nvSpPr>
        <xdr:cNvPr id="270" name="円/楕円 269"/>
        <xdr:cNvSpPr/>
      </xdr:nvSpPr>
      <xdr:spPr>
        <a:xfrm>
          <a:off x="16459200" y="104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93997</xdr:rowOff>
    </xdr:from>
    <xdr:ext cx="762000" cy="259045"/>
    <xdr:sp macro="" textlink="">
      <xdr:nvSpPr>
        <xdr:cNvPr id="271" name="その他該当値テキスト"/>
        <xdr:cNvSpPr txBox="1"/>
      </xdr:nvSpPr>
      <xdr:spPr>
        <a:xfrm>
          <a:off x="165989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99060</xdr:rowOff>
    </xdr:from>
    <xdr:to>
      <xdr:col>22</xdr:col>
      <xdr:colOff>615950</xdr:colOff>
      <xdr:row>61</xdr:row>
      <xdr:rowOff>29210</xdr:rowOff>
    </xdr:to>
    <xdr:sp macro="" textlink="">
      <xdr:nvSpPr>
        <xdr:cNvPr id="272" name="円/楕円 271"/>
        <xdr:cNvSpPr/>
      </xdr:nvSpPr>
      <xdr:spPr>
        <a:xfrm>
          <a:off x="15621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13987</xdr:rowOff>
    </xdr:from>
    <xdr:ext cx="736600" cy="259045"/>
    <xdr:sp macro="" textlink="">
      <xdr:nvSpPr>
        <xdr:cNvPr id="273" name="テキスト ボックス 272"/>
        <xdr:cNvSpPr txBox="1"/>
      </xdr:nvSpPr>
      <xdr:spPr>
        <a:xfrm>
          <a:off x="15290800" y="1047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106680</xdr:rowOff>
    </xdr:from>
    <xdr:to>
      <xdr:col>21</xdr:col>
      <xdr:colOff>412750</xdr:colOff>
      <xdr:row>61</xdr:row>
      <xdr:rowOff>36830</xdr:rowOff>
    </xdr:to>
    <xdr:sp macro="" textlink="">
      <xdr:nvSpPr>
        <xdr:cNvPr id="274" name="円/楕円 273"/>
        <xdr:cNvSpPr/>
      </xdr:nvSpPr>
      <xdr:spPr>
        <a:xfrm>
          <a:off x="14732000" y="1039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61</xdr:row>
      <xdr:rowOff>21607</xdr:rowOff>
    </xdr:from>
    <xdr:ext cx="762000" cy="259045"/>
    <xdr:sp macro="" textlink="">
      <xdr:nvSpPr>
        <xdr:cNvPr id="275" name="テキスト ボックス 274"/>
        <xdr:cNvSpPr txBox="1"/>
      </xdr:nvSpPr>
      <xdr:spPr>
        <a:xfrm>
          <a:off x="14401800" y="1048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137160</xdr:rowOff>
    </xdr:from>
    <xdr:to>
      <xdr:col>20</xdr:col>
      <xdr:colOff>209550</xdr:colOff>
      <xdr:row>61</xdr:row>
      <xdr:rowOff>67310</xdr:rowOff>
    </xdr:to>
    <xdr:sp macro="" textlink="">
      <xdr:nvSpPr>
        <xdr:cNvPr id="276" name="円/楕円 275"/>
        <xdr:cNvSpPr/>
      </xdr:nvSpPr>
      <xdr:spPr>
        <a:xfrm>
          <a:off x="13843000" y="1042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61</xdr:row>
      <xdr:rowOff>52087</xdr:rowOff>
    </xdr:from>
    <xdr:ext cx="762000" cy="259045"/>
    <xdr:sp macro="" textlink="">
      <xdr:nvSpPr>
        <xdr:cNvPr id="277" name="テキスト ボックス 276"/>
        <xdr:cNvSpPr txBox="1"/>
      </xdr:nvSpPr>
      <xdr:spPr>
        <a:xfrm>
          <a:off x="13512800" y="1051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18</xdr:col>
      <xdr:colOff>590550</xdr:colOff>
      <xdr:row>61</xdr:row>
      <xdr:rowOff>140970</xdr:rowOff>
    </xdr:from>
    <xdr:to>
      <xdr:col>19</xdr:col>
      <xdr:colOff>6350</xdr:colOff>
      <xdr:row>62</xdr:row>
      <xdr:rowOff>71120</xdr:rowOff>
    </xdr:to>
    <xdr:sp macro="" textlink="">
      <xdr:nvSpPr>
        <xdr:cNvPr id="278" name="円/楕円 277"/>
        <xdr:cNvSpPr/>
      </xdr:nvSpPr>
      <xdr:spPr>
        <a:xfrm>
          <a:off x="12954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62</xdr:row>
      <xdr:rowOff>55897</xdr:rowOff>
    </xdr:from>
    <xdr:ext cx="762000" cy="259045"/>
    <xdr:sp macro="" textlink="">
      <xdr:nvSpPr>
        <xdr:cNvPr id="279" name="テキスト ボックス 278"/>
        <xdr:cNvSpPr txBox="1"/>
      </xdr:nvSpPr>
      <xdr:spPr>
        <a:xfrm>
          <a:off x="12623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tx1"/>
              </a:solidFill>
              <a:effectLst/>
              <a:latin typeface="+mn-lt"/>
              <a:ea typeface="+mn-ea"/>
              <a:cs typeface="+mn-cs"/>
            </a:rPr>
            <a:t>　多賀城駅北ビルで運営を開始した市立図書館と子育てサポートセンターの共益費負担金が新たに支出されるようになり、</a:t>
          </a:r>
          <a:r>
            <a:rPr lang="ja-JP" altLang="ja-JP" sz="1100" b="0" i="0" baseline="0">
              <a:solidFill>
                <a:schemeClr val="tx1"/>
              </a:solidFill>
              <a:effectLst/>
              <a:latin typeface="+mn-lt"/>
              <a:ea typeface="+mn-ea"/>
              <a:cs typeface="+mn-cs"/>
            </a:rPr>
            <a:t>経常的な補助費等は前年度比</a:t>
          </a:r>
          <a:r>
            <a:rPr lang="ja-JP" altLang="en-US" sz="1100" b="0" i="0" baseline="0">
              <a:solidFill>
                <a:schemeClr val="tx1"/>
              </a:solidFill>
              <a:effectLst/>
              <a:latin typeface="+mn-lt"/>
              <a:ea typeface="+mn-ea"/>
              <a:cs typeface="+mn-cs"/>
            </a:rPr>
            <a:t>０．３ポイント</a:t>
          </a:r>
          <a:r>
            <a:rPr lang="ja-JP" altLang="ja-JP" sz="1100" b="0" i="0" baseline="0">
              <a:solidFill>
                <a:schemeClr val="tx1"/>
              </a:solidFill>
              <a:effectLst/>
              <a:latin typeface="+mn-lt"/>
              <a:ea typeface="+mn-ea"/>
              <a:cs typeface="+mn-cs"/>
            </a:rPr>
            <a:t>増</a:t>
          </a:r>
          <a:r>
            <a:rPr lang="ja-JP" altLang="en-US" sz="1100" b="0" i="0" baseline="0">
              <a:solidFill>
                <a:schemeClr val="tx1"/>
              </a:solidFill>
              <a:effectLst/>
              <a:latin typeface="+mn-lt"/>
              <a:ea typeface="+mn-ea"/>
              <a:cs typeface="+mn-cs"/>
            </a:rPr>
            <a:t>となった。</a:t>
          </a:r>
          <a:endParaRPr lang="en-US" altLang="ja-JP" sz="1100" b="0" i="0" baseline="0">
            <a:solidFill>
              <a:schemeClr val="tx1"/>
            </a:solidFill>
            <a:effectLst/>
            <a:latin typeface="+mn-lt"/>
            <a:ea typeface="+mn-ea"/>
            <a:cs typeface="+mn-cs"/>
          </a:endParaRPr>
        </a:p>
        <a:p>
          <a:pPr rtl="0" fontAlgn="base"/>
          <a:r>
            <a:rPr lang="ja-JP" altLang="en-US" sz="1100" b="0" i="0" baseline="0">
              <a:solidFill>
                <a:schemeClr val="tx1"/>
              </a:solidFill>
              <a:effectLst/>
              <a:latin typeface="+mn-lt"/>
              <a:ea typeface="+mn-ea"/>
              <a:cs typeface="+mn-cs"/>
            </a:rPr>
            <a:t>　類似団体平均を下回っていることから、今後も</a:t>
          </a:r>
          <a:r>
            <a:rPr lang="ja-JP" altLang="ja-JP" sz="1100" b="0" i="0" baseline="0">
              <a:solidFill>
                <a:schemeClr val="tx1"/>
              </a:solidFill>
              <a:effectLst/>
              <a:latin typeface="+mn-lt"/>
              <a:ea typeface="+mn-ea"/>
              <a:cs typeface="+mn-cs"/>
            </a:rPr>
            <a:t>各種団体への補助金の適正化を推進し、一層の改善に努める。</a:t>
          </a:r>
          <a:endParaRPr lang="ja-JP" altLang="ja-JP" sz="1400">
            <a:solidFill>
              <a:schemeClr val="tx1"/>
            </a:solidFill>
            <a:effectLst/>
          </a:endParaRPr>
        </a:p>
        <a:p>
          <a:endParaRPr kumimoji="1" lang="ja-JP" altLang="en-US" sz="1300">
            <a:solidFill>
              <a:srgbClr val="FF0000"/>
            </a:solidFill>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39</xdr:row>
      <xdr:rowOff>92710</xdr:rowOff>
    </xdr:to>
    <xdr:cxnSp macro="">
      <xdr:nvCxnSpPr>
        <xdr:cNvPr id="304" name="直線コネクタ 303"/>
        <xdr:cNvCxnSpPr/>
      </xdr:nvCxnSpPr>
      <xdr:spPr>
        <a:xfrm flipV="1">
          <a:off x="16510000" y="583285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5"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6" name="直線コネクタ 305"/>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307"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308" name="直線コネクタ 307"/>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165862</xdr:rowOff>
    </xdr:from>
    <xdr:to>
      <xdr:col>24</xdr:col>
      <xdr:colOff>31750</xdr:colOff>
      <xdr:row>36</xdr:row>
      <xdr:rowOff>8128</xdr:rowOff>
    </xdr:to>
    <xdr:cxnSp macro="">
      <xdr:nvCxnSpPr>
        <xdr:cNvPr id="309" name="直線コネクタ 308"/>
        <xdr:cNvCxnSpPr/>
      </xdr:nvCxnSpPr>
      <xdr:spPr>
        <a:xfrm>
          <a:off x="15671800" y="616661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11701</xdr:rowOff>
    </xdr:from>
    <xdr:ext cx="762000" cy="259045"/>
    <xdr:sp macro="" textlink="">
      <xdr:nvSpPr>
        <xdr:cNvPr id="310" name="補助費等平均値テキスト"/>
        <xdr:cNvSpPr txBox="1"/>
      </xdr:nvSpPr>
      <xdr:spPr>
        <a:xfrm>
          <a:off x="16598900" y="6183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11" name="フローチャート : 判断 310"/>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165862</xdr:rowOff>
    </xdr:from>
    <xdr:to>
      <xdr:col>22</xdr:col>
      <xdr:colOff>565150</xdr:colOff>
      <xdr:row>36</xdr:row>
      <xdr:rowOff>21844</xdr:rowOff>
    </xdr:to>
    <xdr:cxnSp macro="">
      <xdr:nvCxnSpPr>
        <xdr:cNvPr id="312" name="直線コネクタ 311"/>
        <xdr:cNvCxnSpPr/>
      </xdr:nvCxnSpPr>
      <xdr:spPr>
        <a:xfrm flipV="1">
          <a:off x="14782800" y="61666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4" name="テキスト ボックス 313"/>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21844</xdr:rowOff>
    </xdr:from>
    <xdr:to>
      <xdr:col>21</xdr:col>
      <xdr:colOff>361950</xdr:colOff>
      <xdr:row>36</xdr:row>
      <xdr:rowOff>35560</xdr:rowOff>
    </xdr:to>
    <xdr:cxnSp macro="">
      <xdr:nvCxnSpPr>
        <xdr:cNvPr id="315" name="直線コネクタ 314"/>
        <xdr:cNvCxnSpPr/>
      </xdr:nvCxnSpPr>
      <xdr:spPr>
        <a:xfrm flipV="1">
          <a:off x="13893800" y="61940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7" name="テキスト ボックス 316"/>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35560</xdr:rowOff>
    </xdr:from>
    <xdr:to>
      <xdr:col>20</xdr:col>
      <xdr:colOff>158750</xdr:colOff>
      <xdr:row>36</xdr:row>
      <xdr:rowOff>62992</xdr:rowOff>
    </xdr:to>
    <xdr:cxnSp macro="">
      <xdr:nvCxnSpPr>
        <xdr:cNvPr id="318" name="直線コネクタ 317"/>
        <xdr:cNvCxnSpPr/>
      </xdr:nvCxnSpPr>
      <xdr:spPr>
        <a:xfrm flipV="1">
          <a:off x="13004800" y="62077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9" name="フローチャート :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20" name="テキスト ボックス 319"/>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21" name="フローチャート : 判断 320"/>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91965</xdr:rowOff>
    </xdr:from>
    <xdr:ext cx="762000" cy="259045"/>
    <xdr:sp macro="" textlink="">
      <xdr:nvSpPr>
        <xdr:cNvPr id="322" name="テキスト ボックス 321"/>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128778</xdr:rowOff>
    </xdr:from>
    <xdr:to>
      <xdr:col>24</xdr:col>
      <xdr:colOff>82550</xdr:colOff>
      <xdr:row>36</xdr:row>
      <xdr:rowOff>58928</xdr:rowOff>
    </xdr:to>
    <xdr:sp macro="" textlink="">
      <xdr:nvSpPr>
        <xdr:cNvPr id="328" name="円/楕円 327"/>
        <xdr:cNvSpPr/>
      </xdr:nvSpPr>
      <xdr:spPr>
        <a:xfrm>
          <a:off x="16459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145305</xdr:rowOff>
    </xdr:from>
    <xdr:ext cx="762000" cy="259045"/>
    <xdr:sp macro="" textlink="">
      <xdr:nvSpPr>
        <xdr:cNvPr id="329" name="補助費等該当値テキスト"/>
        <xdr:cNvSpPr txBox="1"/>
      </xdr:nvSpPr>
      <xdr:spPr>
        <a:xfrm>
          <a:off x="16598900" y="59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115062</xdr:rowOff>
    </xdr:from>
    <xdr:to>
      <xdr:col>22</xdr:col>
      <xdr:colOff>615950</xdr:colOff>
      <xdr:row>36</xdr:row>
      <xdr:rowOff>45212</xdr:rowOff>
    </xdr:to>
    <xdr:sp macro="" textlink="">
      <xdr:nvSpPr>
        <xdr:cNvPr id="330" name="円/楕円 329"/>
        <xdr:cNvSpPr/>
      </xdr:nvSpPr>
      <xdr:spPr>
        <a:xfrm>
          <a:off x="15621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55389</xdr:rowOff>
    </xdr:from>
    <xdr:ext cx="736600" cy="259045"/>
    <xdr:sp macro="" textlink="">
      <xdr:nvSpPr>
        <xdr:cNvPr id="331" name="テキスト ボックス 330"/>
        <xdr:cNvSpPr txBox="1"/>
      </xdr:nvSpPr>
      <xdr:spPr>
        <a:xfrm>
          <a:off x="15290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142494</xdr:rowOff>
    </xdr:from>
    <xdr:to>
      <xdr:col>21</xdr:col>
      <xdr:colOff>412750</xdr:colOff>
      <xdr:row>36</xdr:row>
      <xdr:rowOff>72644</xdr:rowOff>
    </xdr:to>
    <xdr:sp macro="" textlink="">
      <xdr:nvSpPr>
        <xdr:cNvPr id="332" name="円/楕円 331"/>
        <xdr:cNvSpPr/>
      </xdr:nvSpPr>
      <xdr:spPr>
        <a:xfrm>
          <a:off x="14732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82821</xdr:rowOff>
    </xdr:from>
    <xdr:ext cx="762000" cy="259045"/>
    <xdr:sp macro="" textlink="">
      <xdr:nvSpPr>
        <xdr:cNvPr id="333" name="テキスト ボックス 332"/>
        <xdr:cNvSpPr txBox="1"/>
      </xdr:nvSpPr>
      <xdr:spPr>
        <a:xfrm>
          <a:off x="14401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156210</xdr:rowOff>
    </xdr:from>
    <xdr:to>
      <xdr:col>20</xdr:col>
      <xdr:colOff>209550</xdr:colOff>
      <xdr:row>36</xdr:row>
      <xdr:rowOff>86360</xdr:rowOff>
    </xdr:to>
    <xdr:sp macro="" textlink="">
      <xdr:nvSpPr>
        <xdr:cNvPr id="334" name="円/楕円 333"/>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71137</xdr:rowOff>
    </xdr:from>
    <xdr:ext cx="762000" cy="259045"/>
    <xdr:sp macro="" textlink="">
      <xdr:nvSpPr>
        <xdr:cNvPr id="335" name="テキスト ボックス 334"/>
        <xdr:cNvSpPr txBox="1"/>
      </xdr:nvSpPr>
      <xdr:spPr>
        <a:xfrm>
          <a:off x="13512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12192</xdr:rowOff>
    </xdr:from>
    <xdr:to>
      <xdr:col>19</xdr:col>
      <xdr:colOff>6350</xdr:colOff>
      <xdr:row>36</xdr:row>
      <xdr:rowOff>113792</xdr:rowOff>
    </xdr:to>
    <xdr:sp macro="" textlink="">
      <xdr:nvSpPr>
        <xdr:cNvPr id="336" name="円/楕円 335"/>
        <xdr:cNvSpPr/>
      </xdr:nvSpPr>
      <xdr:spPr>
        <a:xfrm>
          <a:off x="12954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98569</xdr:rowOff>
    </xdr:from>
    <xdr:ext cx="762000" cy="259045"/>
    <xdr:sp macro="" textlink="">
      <xdr:nvSpPr>
        <xdr:cNvPr id="337" name="テキスト ボックス 336"/>
        <xdr:cNvSpPr txBox="1"/>
      </xdr:nvSpPr>
      <xdr:spPr>
        <a:xfrm>
          <a:off x="12623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tx1"/>
              </a:solidFill>
              <a:effectLst/>
              <a:latin typeface="+mn-lt"/>
              <a:ea typeface="+mn-ea"/>
              <a:cs typeface="+mn-cs"/>
            </a:rPr>
            <a:t>　</a:t>
          </a:r>
          <a:r>
            <a:rPr kumimoji="1" lang="ja-JP" altLang="ja-JP" sz="1100" b="0" i="0" baseline="0">
              <a:solidFill>
                <a:schemeClr val="tx1"/>
              </a:solidFill>
              <a:effectLst/>
              <a:latin typeface="+mn-lt"/>
              <a:ea typeface="+mn-ea"/>
              <a:cs typeface="+mn-cs"/>
            </a:rPr>
            <a:t>平成２</a:t>
          </a:r>
          <a:r>
            <a:rPr kumimoji="1" lang="ja-JP" altLang="en-US" sz="1100" b="0" i="0" baseline="0">
              <a:solidFill>
                <a:schemeClr val="tx1"/>
              </a:solidFill>
              <a:effectLst/>
              <a:latin typeface="+mn-lt"/>
              <a:ea typeface="+mn-ea"/>
              <a:cs typeface="+mn-cs"/>
            </a:rPr>
            <a:t>８</a:t>
          </a:r>
          <a:r>
            <a:rPr kumimoji="1" lang="ja-JP" altLang="ja-JP" sz="1100" b="0" i="0" baseline="0">
              <a:solidFill>
                <a:schemeClr val="tx1"/>
              </a:solidFill>
              <a:effectLst/>
              <a:latin typeface="+mn-lt"/>
              <a:ea typeface="+mn-ea"/>
              <a:cs typeface="+mn-cs"/>
            </a:rPr>
            <a:t>年度</a:t>
          </a:r>
          <a:r>
            <a:rPr kumimoji="1" lang="ja-JP" altLang="ja-JP" sz="1100">
              <a:solidFill>
                <a:schemeClr val="tx1"/>
              </a:solidFill>
              <a:effectLst/>
              <a:latin typeface="+mn-lt"/>
              <a:ea typeface="+mn-ea"/>
              <a:cs typeface="+mn-cs"/>
            </a:rPr>
            <a:t>地方債現在高は、新規借入額が</a:t>
          </a:r>
          <a:r>
            <a:rPr lang="ja-JP" altLang="ja-JP" sz="1100">
              <a:solidFill>
                <a:schemeClr val="tx1"/>
              </a:solidFill>
              <a:effectLst/>
              <a:latin typeface="+mn-lt"/>
              <a:ea typeface="+mn-ea"/>
              <a:cs typeface="+mn-cs"/>
            </a:rPr>
            <a:t>元利償還金を下回ったため０．３億円減少</a:t>
          </a:r>
          <a:r>
            <a:rPr lang="ja-JP" altLang="en-US" sz="1100">
              <a:solidFill>
                <a:schemeClr val="tx1"/>
              </a:solidFill>
              <a:effectLst/>
              <a:latin typeface="+mn-lt"/>
              <a:ea typeface="+mn-ea"/>
              <a:cs typeface="+mn-cs"/>
            </a:rPr>
            <a:t>したが、依然として類似団体平均を上回って推移している。</a:t>
          </a:r>
          <a:r>
            <a:rPr kumimoji="1" lang="ja-JP" altLang="en-US" sz="1100">
              <a:solidFill>
                <a:schemeClr val="tx1"/>
              </a:solidFill>
              <a:effectLst/>
              <a:latin typeface="+mn-lt"/>
              <a:ea typeface="+mn-ea"/>
              <a:cs typeface="+mn-cs"/>
            </a:rPr>
            <a:t>また、</a:t>
          </a:r>
          <a:r>
            <a:rPr kumimoji="1" lang="ja-JP" altLang="ja-JP" sz="1100">
              <a:solidFill>
                <a:schemeClr val="tx1"/>
              </a:solidFill>
              <a:effectLst/>
              <a:latin typeface="+mn-lt"/>
              <a:ea typeface="+mn-ea"/>
              <a:cs typeface="+mn-cs"/>
            </a:rPr>
            <a:t>臨時財政対策債の発行は継続的に行われ、地方債現在高の約</a:t>
          </a:r>
          <a:r>
            <a:rPr kumimoji="1" lang="ja-JP" altLang="en-US" sz="1100">
              <a:solidFill>
                <a:schemeClr val="tx1"/>
              </a:solidFill>
              <a:effectLst/>
              <a:latin typeface="+mn-lt"/>
              <a:ea typeface="+mn-ea"/>
              <a:cs typeface="+mn-cs"/>
            </a:rPr>
            <a:t>４割</a:t>
          </a:r>
          <a:r>
            <a:rPr kumimoji="1" lang="ja-JP" altLang="ja-JP" sz="1100">
              <a:solidFill>
                <a:schemeClr val="tx1"/>
              </a:solidFill>
              <a:effectLst/>
              <a:latin typeface="+mn-lt"/>
              <a:ea typeface="+mn-ea"/>
              <a:cs typeface="+mn-cs"/>
            </a:rPr>
            <a:t>を占めており、臨時財政対策債の元利償還金は増加傾向となっている。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    今後もより一層、新規発行の抑制や、入札等による低利での調達に努める等、継続した取り組みを行うとともに、プライマリーバランスを意識した市債の発行を行い、適正な地方債管理に努める。</a:t>
          </a:r>
          <a:endParaRPr lang="ja-JP" altLang="ja-JP" sz="1400">
            <a:solidFill>
              <a:schemeClr val="tx1"/>
            </a:solidFill>
            <a:effectLst/>
          </a:endParaRPr>
        </a:p>
        <a:p>
          <a:endParaRPr kumimoji="1" lang="ja-JP" altLang="en-US" sz="1300">
            <a:solidFill>
              <a:schemeClr val="tx1"/>
            </a:solidFill>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136144</xdr:rowOff>
    </xdr:to>
    <xdr:cxnSp macro="">
      <xdr:nvCxnSpPr>
        <xdr:cNvPr id="362" name="直線コネクタ 361"/>
        <xdr:cNvCxnSpPr/>
      </xdr:nvCxnSpPr>
      <xdr:spPr>
        <a:xfrm flipV="1">
          <a:off x="4826000" y="128234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63"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64" name="直線コネクタ 363"/>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5"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6" name="直線コネクタ 365"/>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110998</xdr:rowOff>
    </xdr:from>
    <xdr:to>
      <xdr:col>7</xdr:col>
      <xdr:colOff>15875</xdr:colOff>
      <xdr:row>77</xdr:row>
      <xdr:rowOff>124713</xdr:rowOff>
    </xdr:to>
    <xdr:cxnSp macro="">
      <xdr:nvCxnSpPr>
        <xdr:cNvPr id="367" name="直線コネクタ 366"/>
        <xdr:cNvCxnSpPr/>
      </xdr:nvCxnSpPr>
      <xdr:spPr>
        <a:xfrm>
          <a:off x="3987800" y="13312648"/>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81297</xdr:rowOff>
    </xdr:from>
    <xdr:ext cx="762000" cy="259045"/>
    <xdr:sp macro="" textlink="">
      <xdr:nvSpPr>
        <xdr:cNvPr id="368"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9" name="フローチャート : 判断 368"/>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110998</xdr:rowOff>
    </xdr:from>
    <xdr:to>
      <xdr:col>5</xdr:col>
      <xdr:colOff>549275</xdr:colOff>
      <xdr:row>78</xdr:row>
      <xdr:rowOff>67563</xdr:rowOff>
    </xdr:to>
    <xdr:cxnSp macro="">
      <xdr:nvCxnSpPr>
        <xdr:cNvPr id="370" name="直線コネクタ 369"/>
        <xdr:cNvCxnSpPr/>
      </xdr:nvCxnSpPr>
      <xdr:spPr>
        <a:xfrm flipV="1">
          <a:off x="3098800" y="13312648"/>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28194</xdr:rowOff>
    </xdr:from>
    <xdr:to>
      <xdr:col>5</xdr:col>
      <xdr:colOff>600075</xdr:colOff>
      <xdr:row>77</xdr:row>
      <xdr:rowOff>129794</xdr:rowOff>
    </xdr:to>
    <xdr:sp macro="" textlink="">
      <xdr:nvSpPr>
        <xdr:cNvPr id="371" name="フローチャート : 判断 370"/>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139971</xdr:rowOff>
    </xdr:from>
    <xdr:ext cx="736600" cy="259045"/>
    <xdr:sp macro="" textlink="">
      <xdr:nvSpPr>
        <xdr:cNvPr id="372" name="テキスト ボックス 371"/>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67563</xdr:rowOff>
    </xdr:from>
    <xdr:to>
      <xdr:col>4</xdr:col>
      <xdr:colOff>346075</xdr:colOff>
      <xdr:row>78</xdr:row>
      <xdr:rowOff>117856</xdr:rowOff>
    </xdr:to>
    <xdr:cxnSp macro="">
      <xdr:nvCxnSpPr>
        <xdr:cNvPr id="373" name="直線コネクタ 372"/>
        <xdr:cNvCxnSpPr/>
      </xdr:nvCxnSpPr>
      <xdr:spPr>
        <a:xfrm flipV="1">
          <a:off x="2209800" y="13440663"/>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73677</xdr:rowOff>
    </xdr:from>
    <xdr:ext cx="762000" cy="259045"/>
    <xdr:sp macro="" textlink="">
      <xdr:nvSpPr>
        <xdr:cNvPr id="375" name="テキスト ボックス 374"/>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117856</xdr:rowOff>
    </xdr:from>
    <xdr:to>
      <xdr:col>3</xdr:col>
      <xdr:colOff>142875</xdr:colOff>
      <xdr:row>79</xdr:row>
      <xdr:rowOff>14987</xdr:rowOff>
    </xdr:to>
    <xdr:cxnSp macro="">
      <xdr:nvCxnSpPr>
        <xdr:cNvPr id="376" name="直線コネクタ 375"/>
        <xdr:cNvCxnSpPr/>
      </xdr:nvCxnSpPr>
      <xdr:spPr>
        <a:xfrm flipV="1">
          <a:off x="1320800" y="13490956"/>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78249</xdr:rowOff>
    </xdr:from>
    <xdr:ext cx="762000" cy="259045"/>
    <xdr:sp macro="" textlink="">
      <xdr:nvSpPr>
        <xdr:cNvPr id="378" name="テキスト ボックス 377"/>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87392</xdr:rowOff>
    </xdr:from>
    <xdr:ext cx="762000" cy="259045"/>
    <xdr:sp macro="" textlink="">
      <xdr:nvSpPr>
        <xdr:cNvPr id="380" name="テキスト ボックス 379"/>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86" name="円/楕円 385"/>
        <xdr:cNvSpPr/>
      </xdr:nvSpPr>
      <xdr:spPr>
        <a:xfrm>
          <a:off x="47752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45990</xdr:rowOff>
    </xdr:from>
    <xdr:ext cx="762000" cy="259045"/>
    <xdr:sp macro="" textlink="">
      <xdr:nvSpPr>
        <xdr:cNvPr id="387" name="公債費該当値テキスト"/>
        <xdr:cNvSpPr txBox="1"/>
      </xdr:nvSpPr>
      <xdr:spPr>
        <a:xfrm>
          <a:off x="49149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60198</xdr:rowOff>
    </xdr:from>
    <xdr:to>
      <xdr:col>5</xdr:col>
      <xdr:colOff>600075</xdr:colOff>
      <xdr:row>77</xdr:row>
      <xdr:rowOff>161798</xdr:rowOff>
    </xdr:to>
    <xdr:sp macro="" textlink="">
      <xdr:nvSpPr>
        <xdr:cNvPr id="388" name="円/楕円 387"/>
        <xdr:cNvSpPr/>
      </xdr:nvSpPr>
      <xdr:spPr>
        <a:xfrm>
          <a:off x="3937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146575</xdr:rowOff>
    </xdr:from>
    <xdr:ext cx="736600" cy="259045"/>
    <xdr:sp macro="" textlink="">
      <xdr:nvSpPr>
        <xdr:cNvPr id="389" name="テキスト ボックス 388"/>
        <xdr:cNvSpPr txBox="1"/>
      </xdr:nvSpPr>
      <xdr:spPr>
        <a:xfrm>
          <a:off x="3606800" y="1334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16763</xdr:rowOff>
    </xdr:from>
    <xdr:to>
      <xdr:col>4</xdr:col>
      <xdr:colOff>396875</xdr:colOff>
      <xdr:row>78</xdr:row>
      <xdr:rowOff>118363</xdr:rowOff>
    </xdr:to>
    <xdr:sp macro="" textlink="">
      <xdr:nvSpPr>
        <xdr:cNvPr id="390" name="円/楕円 389"/>
        <xdr:cNvSpPr/>
      </xdr:nvSpPr>
      <xdr:spPr>
        <a:xfrm>
          <a:off x="3048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103140</xdr:rowOff>
    </xdr:from>
    <xdr:ext cx="762000" cy="259045"/>
    <xdr:sp macro="" textlink="">
      <xdr:nvSpPr>
        <xdr:cNvPr id="391" name="テキスト ボックス 390"/>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67056</xdr:rowOff>
    </xdr:from>
    <xdr:to>
      <xdr:col>3</xdr:col>
      <xdr:colOff>193675</xdr:colOff>
      <xdr:row>78</xdr:row>
      <xdr:rowOff>168656</xdr:rowOff>
    </xdr:to>
    <xdr:sp macro="" textlink="">
      <xdr:nvSpPr>
        <xdr:cNvPr id="392" name="円/楕円 391"/>
        <xdr:cNvSpPr/>
      </xdr:nvSpPr>
      <xdr:spPr>
        <a:xfrm>
          <a:off x="2159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153433</xdr:rowOff>
    </xdr:from>
    <xdr:ext cx="762000" cy="259045"/>
    <xdr:sp macro="" textlink="">
      <xdr:nvSpPr>
        <xdr:cNvPr id="393" name="テキスト ボックス 392"/>
        <xdr:cNvSpPr txBox="1"/>
      </xdr:nvSpPr>
      <xdr:spPr>
        <a:xfrm>
          <a:off x="1828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135637</xdr:rowOff>
    </xdr:from>
    <xdr:to>
      <xdr:col>1</xdr:col>
      <xdr:colOff>676275</xdr:colOff>
      <xdr:row>79</xdr:row>
      <xdr:rowOff>65787</xdr:rowOff>
    </xdr:to>
    <xdr:sp macro="" textlink="">
      <xdr:nvSpPr>
        <xdr:cNvPr id="394" name="円/楕円 393"/>
        <xdr:cNvSpPr/>
      </xdr:nvSpPr>
      <xdr:spPr>
        <a:xfrm>
          <a:off x="1270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50564</xdr:rowOff>
    </xdr:from>
    <xdr:ext cx="762000" cy="259045"/>
    <xdr:sp macro="" textlink="">
      <xdr:nvSpPr>
        <xdr:cNvPr id="395" name="テキスト ボックス 394"/>
        <xdr:cNvSpPr txBox="1"/>
      </xdr:nvSpPr>
      <xdr:spPr>
        <a:xfrm>
          <a:off x="939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類似団体平均を上回る要因としては、</a:t>
          </a:r>
          <a:r>
            <a:rPr lang="ja-JP" altLang="ja-JP" sz="1100">
              <a:solidFill>
                <a:schemeClr val="tx1"/>
              </a:solidFill>
              <a:effectLst/>
              <a:latin typeface="+mn-lt"/>
              <a:ea typeface="+mn-ea"/>
              <a:cs typeface="+mn-cs"/>
            </a:rPr>
            <a:t>市税</a:t>
          </a:r>
          <a:r>
            <a:rPr lang="ja-JP" altLang="en-US" sz="1100">
              <a:solidFill>
                <a:schemeClr val="tx1"/>
              </a:solidFill>
              <a:effectLst/>
              <a:latin typeface="+mn-lt"/>
              <a:ea typeface="+mn-ea"/>
              <a:cs typeface="+mn-cs"/>
            </a:rPr>
            <a:t>収入が</a:t>
          </a:r>
          <a:r>
            <a:rPr lang="ja-JP" altLang="ja-JP" sz="1100">
              <a:solidFill>
                <a:schemeClr val="tx1"/>
              </a:solidFill>
              <a:effectLst/>
              <a:latin typeface="+mn-lt"/>
              <a:ea typeface="+mn-ea"/>
              <a:cs typeface="+mn-cs"/>
            </a:rPr>
            <a:t>東日本大震災以前の水準まで回復していないこと</a:t>
          </a:r>
          <a:r>
            <a:rPr kumimoji="1" lang="ja-JP" altLang="ja-JP" sz="1100">
              <a:solidFill>
                <a:schemeClr val="tx1"/>
              </a:solidFill>
              <a:effectLst/>
              <a:latin typeface="+mn-lt"/>
              <a:ea typeface="+mn-ea"/>
              <a:cs typeface="+mn-cs"/>
            </a:rPr>
            <a:t>に加え、本市の地理的条件による雨水対策事業への下水道事業繰出金が多額となっていることが挙げられる。</a:t>
          </a:r>
          <a:endParaRPr lang="ja-JP" altLang="ja-JP" sz="1400">
            <a:solidFill>
              <a:schemeClr val="tx1"/>
            </a:solidFill>
            <a:effectLst/>
          </a:endParaRPr>
        </a:p>
        <a:p>
          <a:r>
            <a:rPr kumimoji="1" lang="ja-JP" altLang="ja-JP" sz="1100">
              <a:solidFill>
                <a:schemeClr val="tx1"/>
              </a:solidFill>
              <a:effectLst/>
              <a:latin typeface="+mn-lt"/>
              <a:ea typeface="+mn-ea"/>
              <a:cs typeface="+mn-cs"/>
            </a:rPr>
            <a:t>   今後も事務事業の見直しや適正な定員管理等による歳出削減を図るとともに、計画的な施設維持管理を推進し、行財政運営の改善に努める。</a:t>
          </a:r>
          <a:endParaRPr lang="ja-JP" altLang="ja-JP" sz="1400">
            <a:solidFill>
              <a:schemeClr val="tx1"/>
            </a:solidFill>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43180</xdr:rowOff>
    </xdr:from>
    <xdr:to>
      <xdr:col>24</xdr:col>
      <xdr:colOff>31750</xdr:colOff>
      <xdr:row>80</xdr:row>
      <xdr:rowOff>85089</xdr:rowOff>
    </xdr:to>
    <xdr:cxnSp macro="">
      <xdr:nvCxnSpPr>
        <xdr:cNvPr id="423" name="直線コネクタ 422"/>
        <xdr:cNvCxnSpPr/>
      </xdr:nvCxnSpPr>
      <xdr:spPr>
        <a:xfrm flipV="1">
          <a:off x="16510000" y="12730480"/>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57166</xdr:rowOff>
    </xdr:from>
    <xdr:ext cx="762000" cy="259045"/>
    <xdr:sp macro="" textlink="">
      <xdr:nvSpPr>
        <xdr:cNvPr id="424"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23</xdr:col>
      <xdr:colOff>628650</xdr:colOff>
      <xdr:row>80</xdr:row>
      <xdr:rowOff>85089</xdr:rowOff>
    </xdr:from>
    <xdr:to>
      <xdr:col>24</xdr:col>
      <xdr:colOff>120650</xdr:colOff>
      <xdr:row>80</xdr:row>
      <xdr:rowOff>85089</xdr:rowOff>
    </xdr:to>
    <xdr:cxnSp macro="">
      <xdr:nvCxnSpPr>
        <xdr:cNvPr id="425" name="直線コネクタ 424"/>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129557</xdr:rowOff>
    </xdr:from>
    <xdr:ext cx="762000" cy="259045"/>
    <xdr:sp macro="" textlink="">
      <xdr:nvSpPr>
        <xdr:cNvPr id="426" name="公債費以外最大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23</xdr:col>
      <xdr:colOff>628650</xdr:colOff>
      <xdr:row>74</xdr:row>
      <xdr:rowOff>43180</xdr:rowOff>
    </xdr:from>
    <xdr:to>
      <xdr:col>24</xdr:col>
      <xdr:colOff>120650</xdr:colOff>
      <xdr:row>74</xdr:row>
      <xdr:rowOff>43180</xdr:rowOff>
    </xdr:to>
    <xdr:cxnSp macro="">
      <xdr:nvCxnSpPr>
        <xdr:cNvPr id="427" name="直線コネクタ 426"/>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115570</xdr:rowOff>
    </xdr:from>
    <xdr:to>
      <xdr:col>24</xdr:col>
      <xdr:colOff>31750</xdr:colOff>
      <xdr:row>79</xdr:row>
      <xdr:rowOff>85089</xdr:rowOff>
    </xdr:to>
    <xdr:cxnSp macro="">
      <xdr:nvCxnSpPr>
        <xdr:cNvPr id="428" name="直線コネクタ 427"/>
        <xdr:cNvCxnSpPr/>
      </xdr:nvCxnSpPr>
      <xdr:spPr>
        <a:xfrm>
          <a:off x="15671800" y="13488670"/>
          <a:ext cx="8382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123207</xdr:rowOff>
    </xdr:from>
    <xdr:ext cx="762000" cy="259045"/>
    <xdr:sp macro="" textlink="">
      <xdr:nvSpPr>
        <xdr:cNvPr id="429" name="公債費以外平均値テキスト"/>
        <xdr:cNvSpPr txBox="1"/>
      </xdr:nvSpPr>
      <xdr:spPr>
        <a:xfrm>
          <a:off x="16598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30" name="フローチャート : 判断 429"/>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115570</xdr:rowOff>
    </xdr:from>
    <xdr:to>
      <xdr:col>22</xdr:col>
      <xdr:colOff>565150</xdr:colOff>
      <xdr:row>78</xdr:row>
      <xdr:rowOff>115570</xdr:rowOff>
    </xdr:to>
    <xdr:cxnSp macro="">
      <xdr:nvCxnSpPr>
        <xdr:cNvPr id="431" name="直線コネクタ 430"/>
        <xdr:cNvCxnSpPr/>
      </xdr:nvCxnSpPr>
      <xdr:spPr>
        <a:xfrm>
          <a:off x="14782800" y="134886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57150</xdr:rowOff>
    </xdr:from>
    <xdr:to>
      <xdr:col>22</xdr:col>
      <xdr:colOff>615950</xdr:colOff>
      <xdr:row>76</xdr:row>
      <xdr:rowOff>158750</xdr:rowOff>
    </xdr:to>
    <xdr:sp macro="" textlink="">
      <xdr:nvSpPr>
        <xdr:cNvPr id="432" name="フローチャート : 判断 431"/>
        <xdr:cNvSpPr/>
      </xdr:nvSpPr>
      <xdr:spPr>
        <a:xfrm>
          <a:off x="15621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168927</xdr:rowOff>
    </xdr:from>
    <xdr:ext cx="736600" cy="259045"/>
    <xdr:sp macro="" textlink="">
      <xdr:nvSpPr>
        <xdr:cNvPr id="433" name="テキスト ボックス 432"/>
        <xdr:cNvSpPr txBox="1"/>
      </xdr:nvSpPr>
      <xdr:spPr>
        <a:xfrm>
          <a:off x="15290800" y="1285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115570</xdr:rowOff>
    </xdr:from>
    <xdr:to>
      <xdr:col>21</xdr:col>
      <xdr:colOff>361950</xdr:colOff>
      <xdr:row>79</xdr:row>
      <xdr:rowOff>5080</xdr:rowOff>
    </xdr:to>
    <xdr:cxnSp macro="">
      <xdr:nvCxnSpPr>
        <xdr:cNvPr id="434" name="直線コネクタ 433"/>
        <xdr:cNvCxnSpPr/>
      </xdr:nvCxnSpPr>
      <xdr:spPr>
        <a:xfrm flipV="1">
          <a:off x="13893800" y="134886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36" name="テキスト ボックス 435"/>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5080</xdr:rowOff>
    </xdr:from>
    <xdr:to>
      <xdr:col>20</xdr:col>
      <xdr:colOff>158750</xdr:colOff>
      <xdr:row>79</xdr:row>
      <xdr:rowOff>168911</xdr:rowOff>
    </xdr:to>
    <xdr:cxnSp macro="">
      <xdr:nvCxnSpPr>
        <xdr:cNvPr id="437" name="直線コネクタ 436"/>
        <xdr:cNvCxnSpPr/>
      </xdr:nvCxnSpPr>
      <xdr:spPr>
        <a:xfrm flipV="1">
          <a:off x="13004800" y="13549630"/>
          <a:ext cx="889000" cy="1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168927</xdr:rowOff>
    </xdr:from>
    <xdr:ext cx="762000" cy="259045"/>
    <xdr:sp macro="" textlink="">
      <xdr:nvSpPr>
        <xdr:cNvPr id="439" name="テキスト ボックス 43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12717</xdr:rowOff>
    </xdr:from>
    <xdr:ext cx="762000" cy="259045"/>
    <xdr:sp macro="" textlink="">
      <xdr:nvSpPr>
        <xdr:cNvPr id="441" name="テキスト ボックス 440"/>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34289</xdr:rowOff>
    </xdr:from>
    <xdr:to>
      <xdr:col>24</xdr:col>
      <xdr:colOff>82550</xdr:colOff>
      <xdr:row>79</xdr:row>
      <xdr:rowOff>135889</xdr:rowOff>
    </xdr:to>
    <xdr:sp macro="" textlink="">
      <xdr:nvSpPr>
        <xdr:cNvPr id="447" name="円/楕円 446"/>
        <xdr:cNvSpPr/>
      </xdr:nvSpPr>
      <xdr:spPr>
        <a:xfrm>
          <a:off x="164592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6366</xdr:rowOff>
    </xdr:from>
    <xdr:ext cx="762000" cy="259045"/>
    <xdr:sp macro="" textlink="">
      <xdr:nvSpPr>
        <xdr:cNvPr id="448" name="公債費以外該当値テキスト"/>
        <xdr:cNvSpPr txBox="1"/>
      </xdr:nvSpPr>
      <xdr:spPr>
        <a:xfrm>
          <a:off x="165989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64770</xdr:rowOff>
    </xdr:from>
    <xdr:to>
      <xdr:col>22</xdr:col>
      <xdr:colOff>615950</xdr:colOff>
      <xdr:row>78</xdr:row>
      <xdr:rowOff>166370</xdr:rowOff>
    </xdr:to>
    <xdr:sp macro="" textlink="">
      <xdr:nvSpPr>
        <xdr:cNvPr id="449" name="円/楕円 448"/>
        <xdr:cNvSpPr/>
      </xdr:nvSpPr>
      <xdr:spPr>
        <a:xfrm>
          <a:off x="156210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151147</xdr:rowOff>
    </xdr:from>
    <xdr:ext cx="736600" cy="259045"/>
    <xdr:sp macro="" textlink="">
      <xdr:nvSpPr>
        <xdr:cNvPr id="450" name="テキスト ボックス 449"/>
        <xdr:cNvSpPr txBox="1"/>
      </xdr:nvSpPr>
      <xdr:spPr>
        <a:xfrm>
          <a:off x="15290800" y="13524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64770</xdr:rowOff>
    </xdr:from>
    <xdr:to>
      <xdr:col>21</xdr:col>
      <xdr:colOff>412750</xdr:colOff>
      <xdr:row>78</xdr:row>
      <xdr:rowOff>166370</xdr:rowOff>
    </xdr:to>
    <xdr:sp macro="" textlink="">
      <xdr:nvSpPr>
        <xdr:cNvPr id="451" name="円/楕円 450"/>
        <xdr:cNvSpPr/>
      </xdr:nvSpPr>
      <xdr:spPr>
        <a:xfrm>
          <a:off x="147320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151147</xdr:rowOff>
    </xdr:from>
    <xdr:ext cx="762000" cy="259045"/>
    <xdr:sp macro="" textlink="">
      <xdr:nvSpPr>
        <xdr:cNvPr id="452" name="テキスト ボックス 451"/>
        <xdr:cNvSpPr txBox="1"/>
      </xdr:nvSpPr>
      <xdr:spPr>
        <a:xfrm>
          <a:off x="14401800" y="1352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125730</xdr:rowOff>
    </xdr:from>
    <xdr:to>
      <xdr:col>20</xdr:col>
      <xdr:colOff>209550</xdr:colOff>
      <xdr:row>79</xdr:row>
      <xdr:rowOff>55880</xdr:rowOff>
    </xdr:to>
    <xdr:sp macro="" textlink="">
      <xdr:nvSpPr>
        <xdr:cNvPr id="453" name="円/楕円 452"/>
        <xdr:cNvSpPr/>
      </xdr:nvSpPr>
      <xdr:spPr>
        <a:xfrm>
          <a:off x="138430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40657</xdr:rowOff>
    </xdr:from>
    <xdr:ext cx="762000" cy="259045"/>
    <xdr:sp macro="" textlink="">
      <xdr:nvSpPr>
        <xdr:cNvPr id="454" name="テキスト ボックス 453"/>
        <xdr:cNvSpPr txBox="1"/>
      </xdr:nvSpPr>
      <xdr:spPr>
        <a:xfrm>
          <a:off x="135128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118111</xdr:rowOff>
    </xdr:from>
    <xdr:to>
      <xdr:col>19</xdr:col>
      <xdr:colOff>6350</xdr:colOff>
      <xdr:row>80</xdr:row>
      <xdr:rowOff>48261</xdr:rowOff>
    </xdr:to>
    <xdr:sp macro="" textlink="">
      <xdr:nvSpPr>
        <xdr:cNvPr id="455" name="円/楕円 454"/>
        <xdr:cNvSpPr/>
      </xdr:nvSpPr>
      <xdr:spPr>
        <a:xfrm>
          <a:off x="12954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33038</xdr:rowOff>
    </xdr:from>
    <xdr:ext cx="762000" cy="259045"/>
    <xdr:sp macro="" textlink="">
      <xdr:nvSpPr>
        <xdr:cNvPr id="456" name="テキスト ボックス 455"/>
        <xdr:cNvSpPr txBox="1"/>
      </xdr:nvSpPr>
      <xdr:spPr>
        <a:xfrm>
          <a:off x="12623800" y="137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宮城県多賀城市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16720</xdr:rowOff>
    </xdr:from>
    <xdr:to>
      <xdr:col>4</xdr:col>
      <xdr:colOff>1117600</xdr:colOff>
      <xdr:row>19</xdr:row>
      <xdr:rowOff>106540</xdr:rowOff>
    </xdr:to>
    <xdr:cxnSp macro="">
      <xdr:nvCxnSpPr>
        <xdr:cNvPr id="45" name="直線コネクタ 44"/>
        <xdr:cNvCxnSpPr/>
      </xdr:nvCxnSpPr>
      <xdr:spPr bwMode="auto">
        <a:xfrm flipV="1">
          <a:off x="5651500" y="2293195"/>
          <a:ext cx="0" cy="1118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78617</xdr:rowOff>
    </xdr:from>
    <xdr:ext cx="762000" cy="259045"/>
    <xdr:sp macro="" textlink="">
      <xdr:nvSpPr>
        <xdr:cNvPr id="46" name="人口1人当たり決算額の推移最小値テキスト130"/>
        <xdr:cNvSpPr txBox="1"/>
      </xdr:nvSpPr>
      <xdr:spPr>
        <a:xfrm>
          <a:off x="5740400" y="33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47,574</a:t>
          </a:r>
          <a:endParaRPr kumimoji="1" lang="ja-JP" altLang="en-US" sz="1000" b="1">
            <a:latin typeface="ＭＳ Ｐゴシック"/>
          </a:endParaRPr>
        </a:p>
      </xdr:txBody>
    </xdr:sp>
    <xdr:clientData/>
  </xdr:oneCellAnchor>
  <xdr:twoCellAnchor>
    <xdr:from>
      <xdr:col>4</xdr:col>
      <xdr:colOff>1028700</xdr:colOff>
      <xdr:row>19</xdr:row>
      <xdr:rowOff>106540</xdr:rowOff>
    </xdr:from>
    <xdr:to>
      <xdr:col>5</xdr:col>
      <xdr:colOff>73025</xdr:colOff>
      <xdr:row>19</xdr:row>
      <xdr:rowOff>106540</xdr:rowOff>
    </xdr:to>
    <xdr:cxnSp macro="">
      <xdr:nvCxnSpPr>
        <xdr:cNvPr id="47" name="直線コネクタ 46"/>
        <xdr:cNvCxnSpPr/>
      </xdr:nvCxnSpPr>
      <xdr:spPr bwMode="auto">
        <a:xfrm>
          <a:off x="5562600" y="3411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103097</xdr:rowOff>
    </xdr:from>
    <xdr:ext cx="762000" cy="259045"/>
    <xdr:sp macro="" textlink="">
      <xdr:nvSpPr>
        <xdr:cNvPr id="48" name="人口1人当たり決算額の推移最大値テキスト130"/>
        <xdr:cNvSpPr txBox="1"/>
      </xdr:nvSpPr>
      <xdr:spPr>
        <a:xfrm>
          <a:off x="5740400" y="20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4</xdr:col>
      <xdr:colOff>1028700</xdr:colOff>
      <xdr:row>13</xdr:row>
      <xdr:rowOff>16720</xdr:rowOff>
    </xdr:from>
    <xdr:to>
      <xdr:col>5</xdr:col>
      <xdr:colOff>73025</xdr:colOff>
      <xdr:row>13</xdr:row>
      <xdr:rowOff>16720</xdr:rowOff>
    </xdr:to>
    <xdr:cxnSp macro="">
      <xdr:nvCxnSpPr>
        <xdr:cNvPr id="49" name="直線コネクタ 48"/>
        <xdr:cNvCxnSpPr/>
      </xdr:nvCxnSpPr>
      <xdr:spPr bwMode="auto">
        <a:xfrm>
          <a:off x="5562600" y="2293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21501</xdr:rowOff>
    </xdr:from>
    <xdr:to>
      <xdr:col>4</xdr:col>
      <xdr:colOff>1117600</xdr:colOff>
      <xdr:row>17</xdr:row>
      <xdr:rowOff>30702</xdr:rowOff>
    </xdr:to>
    <xdr:cxnSp macro="">
      <xdr:nvCxnSpPr>
        <xdr:cNvPr id="50" name="直線コネクタ 49"/>
        <xdr:cNvCxnSpPr/>
      </xdr:nvCxnSpPr>
      <xdr:spPr bwMode="auto">
        <a:xfrm>
          <a:off x="5003800" y="2983776"/>
          <a:ext cx="647700" cy="9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15479</xdr:rowOff>
    </xdr:from>
    <xdr:ext cx="762000" cy="259045"/>
    <xdr:sp macro="" textlink="">
      <xdr:nvSpPr>
        <xdr:cNvPr id="51" name="人口1人当たり決算額の推移平均値テキスト130"/>
        <xdr:cNvSpPr txBox="1"/>
      </xdr:nvSpPr>
      <xdr:spPr>
        <a:xfrm>
          <a:off x="5740400" y="297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67,535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18383</xdr:rowOff>
    </xdr:from>
    <xdr:to>
      <xdr:col>5</xdr:col>
      <xdr:colOff>34925</xdr:colOff>
      <xdr:row>17</xdr:row>
      <xdr:rowOff>119983</xdr:rowOff>
    </xdr:to>
    <xdr:sp macro="" textlink="">
      <xdr:nvSpPr>
        <xdr:cNvPr id="52" name="フローチャート : 判断 51"/>
        <xdr:cNvSpPr/>
      </xdr:nvSpPr>
      <xdr:spPr bwMode="auto">
        <a:xfrm>
          <a:off x="56007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21501</xdr:rowOff>
    </xdr:from>
    <xdr:to>
      <xdr:col>4</xdr:col>
      <xdr:colOff>469900</xdr:colOff>
      <xdr:row>17</xdr:row>
      <xdr:rowOff>54572</xdr:rowOff>
    </xdr:to>
    <xdr:cxnSp macro="">
      <xdr:nvCxnSpPr>
        <xdr:cNvPr id="53" name="直線コネクタ 52"/>
        <xdr:cNvCxnSpPr/>
      </xdr:nvCxnSpPr>
      <xdr:spPr bwMode="auto">
        <a:xfrm flipV="1">
          <a:off x="4305300" y="2983776"/>
          <a:ext cx="698500" cy="33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25089</xdr:rowOff>
    </xdr:from>
    <xdr:to>
      <xdr:col>4</xdr:col>
      <xdr:colOff>520700</xdr:colOff>
      <xdr:row>17</xdr:row>
      <xdr:rowOff>126689</xdr:rowOff>
    </xdr:to>
    <xdr:sp macro="" textlink="">
      <xdr:nvSpPr>
        <xdr:cNvPr id="54" name="フローチャート : 判断 53"/>
        <xdr:cNvSpPr/>
      </xdr:nvSpPr>
      <xdr:spPr bwMode="auto">
        <a:xfrm>
          <a:off x="4953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111466</xdr:rowOff>
    </xdr:from>
    <xdr:ext cx="736600" cy="259045"/>
    <xdr:sp macro="" textlink="">
      <xdr:nvSpPr>
        <xdr:cNvPr id="55" name="テキスト ボックス 54"/>
        <xdr:cNvSpPr txBox="1"/>
      </xdr:nvSpPr>
      <xdr:spPr>
        <a:xfrm>
          <a:off x="4622800" y="3073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54572</xdr:rowOff>
    </xdr:from>
    <xdr:to>
      <xdr:col>3</xdr:col>
      <xdr:colOff>904875</xdr:colOff>
      <xdr:row>17</xdr:row>
      <xdr:rowOff>68116</xdr:rowOff>
    </xdr:to>
    <xdr:cxnSp macro="">
      <xdr:nvCxnSpPr>
        <xdr:cNvPr id="56" name="直線コネクタ 55"/>
        <xdr:cNvCxnSpPr/>
      </xdr:nvCxnSpPr>
      <xdr:spPr bwMode="auto">
        <a:xfrm flipV="1">
          <a:off x="3606800" y="3016847"/>
          <a:ext cx="698500" cy="13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13003</xdr:rowOff>
    </xdr:from>
    <xdr:ext cx="762000" cy="259045"/>
    <xdr:sp macro="" textlink="">
      <xdr:nvSpPr>
        <xdr:cNvPr id="58" name="テキスト ボックス 57"/>
        <xdr:cNvSpPr txBox="1"/>
      </xdr:nvSpPr>
      <xdr:spPr>
        <a:xfrm>
          <a:off x="3924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53372</xdr:rowOff>
    </xdr:from>
    <xdr:to>
      <xdr:col>3</xdr:col>
      <xdr:colOff>206375</xdr:colOff>
      <xdr:row>17</xdr:row>
      <xdr:rowOff>68116</xdr:rowOff>
    </xdr:to>
    <xdr:cxnSp macro="">
      <xdr:nvCxnSpPr>
        <xdr:cNvPr id="59" name="直線コネクタ 58"/>
        <xdr:cNvCxnSpPr/>
      </xdr:nvCxnSpPr>
      <xdr:spPr bwMode="auto">
        <a:xfrm>
          <a:off x="2908300" y="3015647"/>
          <a:ext cx="698500" cy="14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39139</xdr:rowOff>
    </xdr:from>
    <xdr:ext cx="762000" cy="259045"/>
    <xdr:sp macro="" textlink="">
      <xdr:nvSpPr>
        <xdr:cNvPr id="61" name="テキスト ボックス 60"/>
        <xdr:cNvSpPr txBox="1"/>
      </xdr:nvSpPr>
      <xdr:spPr>
        <a:xfrm>
          <a:off x="32258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2106</xdr:rowOff>
    </xdr:from>
    <xdr:ext cx="762000" cy="259045"/>
    <xdr:sp macro="" textlink="">
      <xdr:nvSpPr>
        <xdr:cNvPr id="63" name="テキスト ボックス 62"/>
        <xdr:cNvSpPr txBox="1"/>
      </xdr:nvSpPr>
      <xdr:spPr>
        <a:xfrm>
          <a:off x="25273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151352</xdr:rowOff>
    </xdr:from>
    <xdr:to>
      <xdr:col>5</xdr:col>
      <xdr:colOff>34925</xdr:colOff>
      <xdr:row>17</xdr:row>
      <xdr:rowOff>81502</xdr:rowOff>
    </xdr:to>
    <xdr:sp macro="" textlink="">
      <xdr:nvSpPr>
        <xdr:cNvPr id="69" name="円/楕円 68"/>
        <xdr:cNvSpPr/>
      </xdr:nvSpPr>
      <xdr:spPr bwMode="auto">
        <a:xfrm>
          <a:off x="5600700" y="2942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167879</xdr:rowOff>
    </xdr:from>
    <xdr:ext cx="762000" cy="259045"/>
    <xdr:sp macro="" textlink="">
      <xdr:nvSpPr>
        <xdr:cNvPr id="70" name="人口1人当たり決算額の推移該当値テキスト130"/>
        <xdr:cNvSpPr txBox="1"/>
      </xdr:nvSpPr>
      <xdr:spPr>
        <a:xfrm>
          <a:off x="5740400" y="2787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69,555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142151</xdr:rowOff>
    </xdr:from>
    <xdr:to>
      <xdr:col>4</xdr:col>
      <xdr:colOff>520700</xdr:colOff>
      <xdr:row>17</xdr:row>
      <xdr:rowOff>72301</xdr:rowOff>
    </xdr:to>
    <xdr:sp macro="" textlink="">
      <xdr:nvSpPr>
        <xdr:cNvPr id="71" name="円/楕円 70"/>
        <xdr:cNvSpPr/>
      </xdr:nvSpPr>
      <xdr:spPr bwMode="auto">
        <a:xfrm>
          <a:off x="4953000" y="2932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82478</xdr:rowOff>
    </xdr:from>
    <xdr:ext cx="736600" cy="259045"/>
    <xdr:sp macro="" textlink="">
      <xdr:nvSpPr>
        <xdr:cNvPr id="72" name="テキスト ボックス 71"/>
        <xdr:cNvSpPr txBox="1"/>
      </xdr:nvSpPr>
      <xdr:spPr>
        <a:xfrm>
          <a:off x="4622800" y="270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70,038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3772</xdr:rowOff>
    </xdr:from>
    <xdr:to>
      <xdr:col>3</xdr:col>
      <xdr:colOff>955675</xdr:colOff>
      <xdr:row>17</xdr:row>
      <xdr:rowOff>105372</xdr:rowOff>
    </xdr:to>
    <xdr:sp macro="" textlink="">
      <xdr:nvSpPr>
        <xdr:cNvPr id="73" name="円/楕円 72"/>
        <xdr:cNvSpPr/>
      </xdr:nvSpPr>
      <xdr:spPr bwMode="auto">
        <a:xfrm>
          <a:off x="4254500" y="2966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90149</xdr:rowOff>
    </xdr:from>
    <xdr:ext cx="762000" cy="259045"/>
    <xdr:sp macro="" textlink="">
      <xdr:nvSpPr>
        <xdr:cNvPr id="74" name="テキスト ボックス 73"/>
        <xdr:cNvSpPr txBox="1"/>
      </xdr:nvSpPr>
      <xdr:spPr>
        <a:xfrm>
          <a:off x="3924300" y="3052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68,302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17316</xdr:rowOff>
    </xdr:from>
    <xdr:to>
      <xdr:col>3</xdr:col>
      <xdr:colOff>257175</xdr:colOff>
      <xdr:row>17</xdr:row>
      <xdr:rowOff>118916</xdr:rowOff>
    </xdr:to>
    <xdr:sp macro="" textlink="">
      <xdr:nvSpPr>
        <xdr:cNvPr id="75" name="円/楕円 74"/>
        <xdr:cNvSpPr/>
      </xdr:nvSpPr>
      <xdr:spPr bwMode="auto">
        <a:xfrm>
          <a:off x="3556000" y="2979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103693</xdr:rowOff>
    </xdr:from>
    <xdr:ext cx="762000" cy="259045"/>
    <xdr:sp macro="" textlink="">
      <xdr:nvSpPr>
        <xdr:cNvPr id="76" name="テキスト ボックス 75"/>
        <xdr:cNvSpPr txBox="1"/>
      </xdr:nvSpPr>
      <xdr:spPr>
        <a:xfrm>
          <a:off x="3225800" y="306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67,591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2572</xdr:rowOff>
    </xdr:from>
    <xdr:to>
      <xdr:col>2</xdr:col>
      <xdr:colOff>692150</xdr:colOff>
      <xdr:row>17</xdr:row>
      <xdr:rowOff>104172</xdr:rowOff>
    </xdr:to>
    <xdr:sp macro="" textlink="">
      <xdr:nvSpPr>
        <xdr:cNvPr id="77" name="円/楕円 76"/>
        <xdr:cNvSpPr/>
      </xdr:nvSpPr>
      <xdr:spPr bwMode="auto">
        <a:xfrm>
          <a:off x="2857500" y="2964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88949</xdr:rowOff>
    </xdr:from>
    <xdr:ext cx="762000" cy="259045"/>
    <xdr:sp macro="" textlink="">
      <xdr:nvSpPr>
        <xdr:cNvPr id="78" name="テキスト ボックス 77"/>
        <xdr:cNvSpPr txBox="1"/>
      </xdr:nvSpPr>
      <xdr:spPr>
        <a:xfrm>
          <a:off x="2527300" y="3051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68,365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233642</xdr:rowOff>
    </xdr:from>
    <xdr:to>
      <xdr:col>4</xdr:col>
      <xdr:colOff>1117600</xdr:colOff>
      <xdr:row>37</xdr:row>
      <xdr:rowOff>163900</xdr:rowOff>
    </xdr:to>
    <xdr:cxnSp macro="">
      <xdr:nvCxnSpPr>
        <xdr:cNvPr id="106" name="直線コネクタ 105"/>
        <xdr:cNvCxnSpPr/>
      </xdr:nvCxnSpPr>
      <xdr:spPr bwMode="auto">
        <a:xfrm flipV="1">
          <a:off x="5651500" y="6158192"/>
          <a:ext cx="0" cy="1130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135977</xdr:rowOff>
    </xdr:from>
    <xdr:ext cx="762000" cy="259045"/>
    <xdr:sp macro="" textlink="">
      <xdr:nvSpPr>
        <xdr:cNvPr id="107" name="人口1人当たり決算額の推移最小値テキスト445"/>
        <xdr:cNvSpPr txBox="1"/>
      </xdr:nvSpPr>
      <xdr:spPr>
        <a:xfrm>
          <a:off x="5740400" y="72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-5,937</a:t>
          </a:r>
          <a:endParaRPr kumimoji="1" lang="ja-JP" altLang="en-US" sz="1000" b="1">
            <a:latin typeface="ＭＳ Ｐゴシック"/>
          </a:endParaRPr>
        </a:p>
      </xdr:txBody>
    </xdr:sp>
    <xdr:clientData/>
  </xdr:oneCellAnchor>
  <xdr:twoCellAnchor>
    <xdr:from>
      <xdr:col>4</xdr:col>
      <xdr:colOff>1028700</xdr:colOff>
      <xdr:row>37</xdr:row>
      <xdr:rowOff>163900</xdr:rowOff>
    </xdr:from>
    <xdr:to>
      <xdr:col>5</xdr:col>
      <xdr:colOff>73025</xdr:colOff>
      <xdr:row>37</xdr:row>
      <xdr:rowOff>163900</xdr:rowOff>
    </xdr:to>
    <xdr:cxnSp macro="">
      <xdr:nvCxnSpPr>
        <xdr:cNvPr id="108" name="直線コネクタ 107"/>
        <xdr:cNvCxnSpPr/>
      </xdr:nvCxnSpPr>
      <xdr:spPr bwMode="auto">
        <a:xfrm>
          <a:off x="5562600" y="72886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148569</xdr:rowOff>
    </xdr:from>
    <xdr:ext cx="762000" cy="259045"/>
    <xdr:sp macro="" textlink="">
      <xdr:nvSpPr>
        <xdr:cNvPr id="109" name="人口1人当たり決算額の推移最大値テキスト445"/>
        <xdr:cNvSpPr txBox="1"/>
      </xdr:nvSpPr>
      <xdr:spPr>
        <a:xfrm>
          <a:off x="5740400" y="590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4</xdr:col>
      <xdr:colOff>1028700</xdr:colOff>
      <xdr:row>33</xdr:row>
      <xdr:rowOff>233642</xdr:rowOff>
    </xdr:from>
    <xdr:to>
      <xdr:col>5</xdr:col>
      <xdr:colOff>73025</xdr:colOff>
      <xdr:row>33</xdr:row>
      <xdr:rowOff>233642</xdr:rowOff>
    </xdr:to>
    <xdr:cxnSp macro="">
      <xdr:nvCxnSpPr>
        <xdr:cNvPr id="110" name="直線コネクタ 109"/>
        <xdr:cNvCxnSpPr/>
      </xdr:nvCxnSpPr>
      <xdr:spPr bwMode="auto">
        <a:xfrm>
          <a:off x="5562600" y="61581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269589</xdr:rowOff>
    </xdr:from>
    <xdr:to>
      <xdr:col>4</xdr:col>
      <xdr:colOff>1117600</xdr:colOff>
      <xdr:row>35</xdr:row>
      <xdr:rowOff>283363</xdr:rowOff>
    </xdr:to>
    <xdr:cxnSp macro="">
      <xdr:nvCxnSpPr>
        <xdr:cNvPr id="111" name="直線コネクタ 110"/>
        <xdr:cNvCxnSpPr/>
      </xdr:nvCxnSpPr>
      <xdr:spPr bwMode="auto">
        <a:xfrm flipV="1">
          <a:off x="5003800" y="6879939"/>
          <a:ext cx="647700" cy="13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254366</xdr:rowOff>
    </xdr:from>
    <xdr:ext cx="762000" cy="259045"/>
    <xdr:sp macro="" textlink="">
      <xdr:nvSpPr>
        <xdr:cNvPr id="112" name="人口1人当たり決算額の推移平均値テキスト445"/>
        <xdr:cNvSpPr txBox="1"/>
      </xdr:nvSpPr>
      <xdr:spPr>
        <a:xfrm>
          <a:off x="5740400" y="6864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275768</xdr:rowOff>
    </xdr:from>
    <xdr:to>
      <xdr:col>5</xdr:col>
      <xdr:colOff>34925</xdr:colOff>
      <xdr:row>36</xdr:row>
      <xdr:rowOff>34468</xdr:rowOff>
    </xdr:to>
    <xdr:sp macro="" textlink="">
      <xdr:nvSpPr>
        <xdr:cNvPr id="113" name="フローチャート : 判断 112"/>
        <xdr:cNvSpPr/>
      </xdr:nvSpPr>
      <xdr:spPr bwMode="auto">
        <a:xfrm>
          <a:off x="5600700" y="6886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275648</xdr:rowOff>
    </xdr:from>
    <xdr:to>
      <xdr:col>4</xdr:col>
      <xdr:colOff>469900</xdr:colOff>
      <xdr:row>35</xdr:row>
      <xdr:rowOff>283363</xdr:rowOff>
    </xdr:to>
    <xdr:cxnSp macro="">
      <xdr:nvCxnSpPr>
        <xdr:cNvPr id="114" name="直線コネクタ 113"/>
        <xdr:cNvCxnSpPr/>
      </xdr:nvCxnSpPr>
      <xdr:spPr bwMode="auto">
        <a:xfrm>
          <a:off x="4305300" y="6885998"/>
          <a:ext cx="698500" cy="7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283331</xdr:rowOff>
    </xdr:from>
    <xdr:to>
      <xdr:col>4</xdr:col>
      <xdr:colOff>520700</xdr:colOff>
      <xdr:row>36</xdr:row>
      <xdr:rowOff>42031</xdr:rowOff>
    </xdr:to>
    <xdr:sp macro="" textlink="">
      <xdr:nvSpPr>
        <xdr:cNvPr id="115" name="フローチャート : 判断 114"/>
        <xdr:cNvSpPr/>
      </xdr:nvSpPr>
      <xdr:spPr bwMode="auto">
        <a:xfrm>
          <a:off x="4953000" y="6893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26808</xdr:rowOff>
    </xdr:from>
    <xdr:ext cx="736600" cy="259045"/>
    <xdr:sp macro="" textlink="">
      <xdr:nvSpPr>
        <xdr:cNvPr id="116" name="テキスト ボックス 115"/>
        <xdr:cNvSpPr txBox="1"/>
      </xdr:nvSpPr>
      <xdr:spPr>
        <a:xfrm>
          <a:off x="4622800" y="6980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181578</xdr:rowOff>
    </xdr:from>
    <xdr:to>
      <xdr:col>3</xdr:col>
      <xdr:colOff>904875</xdr:colOff>
      <xdr:row>35</xdr:row>
      <xdr:rowOff>275648</xdr:rowOff>
    </xdr:to>
    <xdr:cxnSp macro="">
      <xdr:nvCxnSpPr>
        <xdr:cNvPr id="117" name="直線コネクタ 116"/>
        <xdr:cNvCxnSpPr/>
      </xdr:nvCxnSpPr>
      <xdr:spPr bwMode="auto">
        <a:xfrm>
          <a:off x="3606800" y="6791928"/>
          <a:ext cx="698500" cy="94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211131</xdr:rowOff>
    </xdr:from>
    <xdr:to>
      <xdr:col>3</xdr:col>
      <xdr:colOff>955675</xdr:colOff>
      <xdr:row>35</xdr:row>
      <xdr:rowOff>312731</xdr:rowOff>
    </xdr:to>
    <xdr:sp macro="" textlink="">
      <xdr:nvSpPr>
        <xdr:cNvPr id="118" name="フローチャート : 判断 117"/>
        <xdr:cNvSpPr/>
      </xdr:nvSpPr>
      <xdr:spPr bwMode="auto">
        <a:xfrm>
          <a:off x="42545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322908</xdr:rowOff>
    </xdr:from>
    <xdr:ext cx="762000" cy="259045"/>
    <xdr:sp macro="" textlink="">
      <xdr:nvSpPr>
        <xdr:cNvPr id="119" name="テキスト ボックス 118"/>
        <xdr:cNvSpPr txBox="1"/>
      </xdr:nvSpPr>
      <xdr:spPr>
        <a:xfrm>
          <a:off x="3924300" y="6590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173901</xdr:rowOff>
    </xdr:from>
    <xdr:to>
      <xdr:col>3</xdr:col>
      <xdr:colOff>206375</xdr:colOff>
      <xdr:row>35</xdr:row>
      <xdr:rowOff>181578</xdr:rowOff>
    </xdr:to>
    <xdr:cxnSp macro="">
      <xdr:nvCxnSpPr>
        <xdr:cNvPr id="120" name="直線コネクタ 119"/>
        <xdr:cNvCxnSpPr/>
      </xdr:nvCxnSpPr>
      <xdr:spPr bwMode="auto">
        <a:xfrm>
          <a:off x="2908300" y="6784251"/>
          <a:ext cx="698500" cy="7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173412</xdr:rowOff>
    </xdr:from>
    <xdr:to>
      <xdr:col>3</xdr:col>
      <xdr:colOff>257175</xdr:colOff>
      <xdr:row>35</xdr:row>
      <xdr:rowOff>275012</xdr:rowOff>
    </xdr:to>
    <xdr:sp macro="" textlink="">
      <xdr:nvSpPr>
        <xdr:cNvPr id="121" name="フローチャート : 判断 120"/>
        <xdr:cNvSpPr/>
      </xdr:nvSpPr>
      <xdr:spPr bwMode="auto">
        <a:xfrm>
          <a:off x="3556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259789</xdr:rowOff>
    </xdr:from>
    <xdr:ext cx="762000" cy="259045"/>
    <xdr:sp macro="" textlink="">
      <xdr:nvSpPr>
        <xdr:cNvPr id="122" name="テキスト ボックス 121"/>
        <xdr:cNvSpPr txBox="1"/>
      </xdr:nvSpPr>
      <xdr:spPr>
        <a:xfrm>
          <a:off x="3225800" y="687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144494</xdr:rowOff>
    </xdr:from>
    <xdr:to>
      <xdr:col>2</xdr:col>
      <xdr:colOff>692150</xdr:colOff>
      <xdr:row>35</xdr:row>
      <xdr:rowOff>246094</xdr:rowOff>
    </xdr:to>
    <xdr:sp macro="" textlink="">
      <xdr:nvSpPr>
        <xdr:cNvPr id="123" name="フローチャート : 判断 122"/>
        <xdr:cNvSpPr/>
      </xdr:nvSpPr>
      <xdr:spPr bwMode="auto">
        <a:xfrm>
          <a:off x="2857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230871</xdr:rowOff>
    </xdr:from>
    <xdr:ext cx="762000" cy="259045"/>
    <xdr:sp macro="" textlink="">
      <xdr:nvSpPr>
        <xdr:cNvPr id="124" name="テキスト ボックス 123"/>
        <xdr:cNvSpPr txBox="1"/>
      </xdr:nvSpPr>
      <xdr:spPr>
        <a:xfrm>
          <a:off x="2527300" y="68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218789</xdr:rowOff>
    </xdr:from>
    <xdr:to>
      <xdr:col>5</xdr:col>
      <xdr:colOff>34925</xdr:colOff>
      <xdr:row>35</xdr:row>
      <xdr:rowOff>320389</xdr:rowOff>
    </xdr:to>
    <xdr:sp macro="" textlink="">
      <xdr:nvSpPr>
        <xdr:cNvPr id="130" name="円/楕円 129"/>
        <xdr:cNvSpPr/>
      </xdr:nvSpPr>
      <xdr:spPr bwMode="auto">
        <a:xfrm>
          <a:off x="5600700" y="6829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63866</xdr:rowOff>
    </xdr:from>
    <xdr:ext cx="762000" cy="259045"/>
    <xdr:sp macro="" textlink="">
      <xdr:nvSpPr>
        <xdr:cNvPr id="131" name="人口1人当たり決算額の推移該当値テキスト445"/>
        <xdr:cNvSpPr txBox="1"/>
      </xdr:nvSpPr>
      <xdr:spPr>
        <a:xfrm>
          <a:off x="5740400" y="667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15,515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232563</xdr:rowOff>
    </xdr:from>
    <xdr:to>
      <xdr:col>4</xdr:col>
      <xdr:colOff>520700</xdr:colOff>
      <xdr:row>35</xdr:row>
      <xdr:rowOff>334163</xdr:rowOff>
    </xdr:to>
    <xdr:sp macro="" textlink="">
      <xdr:nvSpPr>
        <xdr:cNvPr id="132" name="円/楕円 131"/>
        <xdr:cNvSpPr/>
      </xdr:nvSpPr>
      <xdr:spPr bwMode="auto">
        <a:xfrm>
          <a:off x="4953000" y="6842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1440</xdr:rowOff>
    </xdr:from>
    <xdr:ext cx="736600" cy="259045"/>
    <xdr:sp macro="" textlink="">
      <xdr:nvSpPr>
        <xdr:cNvPr id="133" name="テキスト ボックス 132"/>
        <xdr:cNvSpPr txBox="1"/>
      </xdr:nvSpPr>
      <xdr:spPr>
        <a:xfrm>
          <a:off x="4622800" y="6611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14,792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224848</xdr:rowOff>
    </xdr:from>
    <xdr:to>
      <xdr:col>3</xdr:col>
      <xdr:colOff>955675</xdr:colOff>
      <xdr:row>35</xdr:row>
      <xdr:rowOff>326448</xdr:rowOff>
    </xdr:to>
    <xdr:sp macro="" textlink="">
      <xdr:nvSpPr>
        <xdr:cNvPr id="134" name="円/楕円 133"/>
        <xdr:cNvSpPr/>
      </xdr:nvSpPr>
      <xdr:spPr bwMode="auto">
        <a:xfrm>
          <a:off x="4254500" y="6835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311225</xdr:rowOff>
    </xdr:from>
    <xdr:ext cx="762000" cy="259045"/>
    <xdr:sp macro="" textlink="">
      <xdr:nvSpPr>
        <xdr:cNvPr id="135" name="テキスト ボックス 134"/>
        <xdr:cNvSpPr txBox="1"/>
      </xdr:nvSpPr>
      <xdr:spPr>
        <a:xfrm>
          <a:off x="3924300" y="692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15,197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130778</xdr:rowOff>
    </xdr:from>
    <xdr:to>
      <xdr:col>3</xdr:col>
      <xdr:colOff>257175</xdr:colOff>
      <xdr:row>35</xdr:row>
      <xdr:rowOff>232378</xdr:rowOff>
    </xdr:to>
    <xdr:sp macro="" textlink="">
      <xdr:nvSpPr>
        <xdr:cNvPr id="136" name="円/楕円 135"/>
        <xdr:cNvSpPr/>
      </xdr:nvSpPr>
      <xdr:spPr bwMode="auto">
        <a:xfrm>
          <a:off x="3556000" y="6741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242555</xdr:rowOff>
    </xdr:from>
    <xdr:ext cx="762000" cy="259045"/>
    <xdr:sp macro="" textlink="">
      <xdr:nvSpPr>
        <xdr:cNvPr id="137" name="テキスト ボックス 136"/>
        <xdr:cNvSpPr txBox="1"/>
      </xdr:nvSpPr>
      <xdr:spPr>
        <a:xfrm>
          <a:off x="3225800" y="65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20,135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123101</xdr:rowOff>
    </xdr:from>
    <xdr:to>
      <xdr:col>2</xdr:col>
      <xdr:colOff>692150</xdr:colOff>
      <xdr:row>35</xdr:row>
      <xdr:rowOff>224701</xdr:rowOff>
    </xdr:to>
    <xdr:sp macro="" textlink="">
      <xdr:nvSpPr>
        <xdr:cNvPr id="138" name="円/楕円 137"/>
        <xdr:cNvSpPr/>
      </xdr:nvSpPr>
      <xdr:spPr bwMode="auto">
        <a:xfrm>
          <a:off x="2857500" y="6733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234878</xdr:rowOff>
    </xdr:from>
    <xdr:ext cx="762000" cy="259045"/>
    <xdr:sp macro="" textlink="">
      <xdr:nvSpPr>
        <xdr:cNvPr id="139" name="テキスト ボックス 138"/>
        <xdr:cNvSpPr txBox="1"/>
      </xdr:nvSpPr>
      <xdr:spPr>
        <a:xfrm>
          <a:off x="2527300" y="6502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20,538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宮城県多賀城市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62,508
62,048
19.69
32,787,985
30,534,832
113,162
12,234,192
26,176,286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19.6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28966</xdr:rowOff>
    </xdr:from>
    <xdr:to>
      <xdr:col>6</xdr:col>
      <xdr:colOff>510540</xdr:colOff>
      <xdr:row>39</xdr:row>
      <xdr:rowOff>35390</xdr:rowOff>
    </xdr:to>
    <xdr:cxnSp macro="">
      <xdr:nvCxnSpPr>
        <xdr:cNvPr id="54" name="直線コネクタ 53"/>
        <xdr:cNvCxnSpPr/>
      </xdr:nvCxnSpPr>
      <xdr:spPr>
        <a:xfrm flipV="1">
          <a:off x="4633595" y="5172466"/>
          <a:ext cx="1270" cy="154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39217</xdr:rowOff>
    </xdr:from>
    <xdr:ext cx="534377" cy="259045"/>
    <xdr:sp macro="" textlink="">
      <xdr:nvSpPr>
        <xdr:cNvPr id="55" name="人件費最小値テキスト"/>
        <xdr:cNvSpPr txBox="1"/>
      </xdr:nvSpPr>
      <xdr:spPr>
        <a:xfrm>
          <a:off x="4686300" y="67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37,063</a:t>
          </a:r>
          <a:endParaRPr kumimoji="1" lang="ja-JP" altLang="en-US" sz="1000" b="1">
            <a:latin typeface="ＭＳ Ｐゴシック"/>
          </a:endParaRPr>
        </a:p>
      </xdr:txBody>
    </xdr:sp>
    <xdr:clientData/>
  </xdr:oneCellAnchor>
  <xdr:twoCellAnchor>
    <xdr:from>
      <xdr:col>6</xdr:col>
      <xdr:colOff>422275</xdr:colOff>
      <xdr:row>39</xdr:row>
      <xdr:rowOff>35390</xdr:rowOff>
    </xdr:from>
    <xdr:to>
      <xdr:col>6</xdr:col>
      <xdr:colOff>600075</xdr:colOff>
      <xdr:row>39</xdr:row>
      <xdr:rowOff>35390</xdr:rowOff>
    </xdr:to>
    <xdr:cxnSp macro="">
      <xdr:nvCxnSpPr>
        <xdr:cNvPr id="56" name="直線コネクタ 55"/>
        <xdr:cNvCxnSpPr/>
      </xdr:nvCxnSpPr>
      <xdr:spPr>
        <a:xfrm>
          <a:off x="4546600" y="672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147093</xdr:rowOff>
    </xdr:from>
    <xdr:ext cx="599010" cy="259045"/>
    <xdr:sp macro="" textlink="">
      <xdr:nvSpPr>
        <xdr:cNvPr id="57" name="人件費最大値テキスト"/>
        <xdr:cNvSpPr txBox="1"/>
      </xdr:nvSpPr>
      <xdr:spPr>
        <a:xfrm>
          <a:off x="4686300" y="494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104,844</a:t>
          </a:r>
          <a:endParaRPr kumimoji="1" lang="ja-JP" altLang="en-US" sz="1000" b="1">
            <a:latin typeface="ＭＳ Ｐゴシック"/>
          </a:endParaRPr>
        </a:p>
      </xdr:txBody>
    </xdr:sp>
    <xdr:clientData/>
  </xdr:oneCellAnchor>
  <xdr:twoCellAnchor>
    <xdr:from>
      <xdr:col>6</xdr:col>
      <xdr:colOff>422275</xdr:colOff>
      <xdr:row>30</xdr:row>
      <xdr:rowOff>28966</xdr:rowOff>
    </xdr:from>
    <xdr:to>
      <xdr:col>6</xdr:col>
      <xdr:colOff>600075</xdr:colOff>
      <xdr:row>30</xdr:row>
      <xdr:rowOff>28966</xdr:rowOff>
    </xdr:to>
    <xdr:cxnSp macro="">
      <xdr:nvCxnSpPr>
        <xdr:cNvPr id="58" name="直線コネクタ 57"/>
        <xdr:cNvCxnSpPr/>
      </xdr:nvCxnSpPr>
      <xdr:spPr>
        <a:xfrm>
          <a:off x="4546600" y="517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20851</xdr:rowOff>
    </xdr:from>
    <xdr:to>
      <xdr:col>6</xdr:col>
      <xdr:colOff>511175</xdr:colOff>
      <xdr:row>36</xdr:row>
      <xdr:rowOff>27503</xdr:rowOff>
    </xdr:to>
    <xdr:cxnSp macro="">
      <xdr:nvCxnSpPr>
        <xdr:cNvPr id="59" name="直線コネクタ 58"/>
        <xdr:cNvCxnSpPr/>
      </xdr:nvCxnSpPr>
      <xdr:spPr>
        <a:xfrm>
          <a:off x="3797300" y="6193051"/>
          <a:ext cx="838200" cy="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5308</xdr:rowOff>
    </xdr:from>
    <xdr:ext cx="534377" cy="259045"/>
    <xdr:sp macro="" textlink="">
      <xdr:nvSpPr>
        <xdr:cNvPr id="60" name="人件費平均値テキスト"/>
        <xdr:cNvSpPr txBox="1"/>
      </xdr:nvSpPr>
      <xdr:spPr>
        <a:xfrm>
          <a:off x="4686300" y="6177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57,713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26881</xdr:rowOff>
    </xdr:from>
    <xdr:to>
      <xdr:col>6</xdr:col>
      <xdr:colOff>561975</xdr:colOff>
      <xdr:row>36</xdr:row>
      <xdr:rowOff>128481</xdr:rowOff>
    </xdr:to>
    <xdr:sp macro="" textlink="">
      <xdr:nvSpPr>
        <xdr:cNvPr id="61" name="フローチャート : 判断 60"/>
        <xdr:cNvSpPr/>
      </xdr:nvSpPr>
      <xdr:spPr>
        <a:xfrm>
          <a:off x="4584700" y="619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20851</xdr:rowOff>
    </xdr:from>
    <xdr:to>
      <xdr:col>5</xdr:col>
      <xdr:colOff>358775</xdr:colOff>
      <xdr:row>36</xdr:row>
      <xdr:rowOff>46225</xdr:rowOff>
    </xdr:to>
    <xdr:cxnSp macro="">
      <xdr:nvCxnSpPr>
        <xdr:cNvPr id="62" name="直線コネクタ 61"/>
        <xdr:cNvCxnSpPr/>
      </xdr:nvCxnSpPr>
      <xdr:spPr>
        <a:xfrm flipV="1">
          <a:off x="2908300" y="6193051"/>
          <a:ext cx="889000" cy="2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17760</xdr:rowOff>
    </xdr:from>
    <xdr:to>
      <xdr:col>5</xdr:col>
      <xdr:colOff>409575</xdr:colOff>
      <xdr:row>36</xdr:row>
      <xdr:rowOff>119360</xdr:rowOff>
    </xdr:to>
    <xdr:sp macro="" textlink="">
      <xdr:nvSpPr>
        <xdr:cNvPr id="63" name="フローチャート : 判断 62"/>
        <xdr:cNvSpPr/>
      </xdr:nvSpPr>
      <xdr:spPr>
        <a:xfrm>
          <a:off x="37465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110487</xdr:rowOff>
    </xdr:from>
    <xdr:ext cx="534377" cy="259045"/>
    <xdr:sp macro="" textlink="">
      <xdr:nvSpPr>
        <xdr:cNvPr id="64" name="テキスト ボックス 63"/>
        <xdr:cNvSpPr txBox="1"/>
      </xdr:nvSpPr>
      <xdr:spPr>
        <a:xfrm>
          <a:off x="3530111" y="628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34727</xdr:rowOff>
    </xdr:from>
    <xdr:to>
      <xdr:col>4</xdr:col>
      <xdr:colOff>155575</xdr:colOff>
      <xdr:row>36</xdr:row>
      <xdr:rowOff>46225</xdr:rowOff>
    </xdr:to>
    <xdr:cxnSp macro="">
      <xdr:nvCxnSpPr>
        <xdr:cNvPr id="65" name="直線コネクタ 64"/>
        <xdr:cNvCxnSpPr/>
      </xdr:nvCxnSpPr>
      <xdr:spPr>
        <a:xfrm>
          <a:off x="2019300" y="6206927"/>
          <a:ext cx="889000" cy="1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147271</xdr:rowOff>
    </xdr:from>
    <xdr:ext cx="534377" cy="259045"/>
    <xdr:sp macro="" textlink="">
      <xdr:nvSpPr>
        <xdr:cNvPr id="67" name="テキスト ボックス 66"/>
        <xdr:cNvSpPr txBox="1"/>
      </xdr:nvSpPr>
      <xdr:spPr>
        <a:xfrm>
          <a:off x="2641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34727</xdr:rowOff>
    </xdr:from>
    <xdr:to>
      <xdr:col>2</xdr:col>
      <xdr:colOff>638175</xdr:colOff>
      <xdr:row>36</xdr:row>
      <xdr:rowOff>59690</xdr:rowOff>
    </xdr:to>
    <xdr:cxnSp macro="">
      <xdr:nvCxnSpPr>
        <xdr:cNvPr id="68" name="直線コネクタ 67"/>
        <xdr:cNvCxnSpPr/>
      </xdr:nvCxnSpPr>
      <xdr:spPr>
        <a:xfrm flipV="1">
          <a:off x="1130300" y="6206927"/>
          <a:ext cx="889000" cy="2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155889</xdr:rowOff>
    </xdr:from>
    <xdr:ext cx="534377" cy="259045"/>
    <xdr:sp macro="" textlink="">
      <xdr:nvSpPr>
        <xdr:cNvPr id="70" name="テキスト ボックス 69"/>
        <xdr:cNvSpPr txBox="1"/>
      </xdr:nvSpPr>
      <xdr:spPr>
        <a:xfrm>
          <a:off x="1752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109209</xdr:rowOff>
    </xdr:from>
    <xdr:ext cx="534377" cy="259045"/>
    <xdr:sp macro="" textlink="">
      <xdr:nvSpPr>
        <xdr:cNvPr id="72" name="テキスト ボックス 71"/>
        <xdr:cNvSpPr txBox="1"/>
      </xdr:nvSpPr>
      <xdr:spPr>
        <a:xfrm>
          <a:off x="863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148153</xdr:rowOff>
    </xdr:from>
    <xdr:to>
      <xdr:col>6</xdr:col>
      <xdr:colOff>561975</xdr:colOff>
      <xdr:row>36</xdr:row>
      <xdr:rowOff>78303</xdr:rowOff>
    </xdr:to>
    <xdr:sp macro="" textlink="">
      <xdr:nvSpPr>
        <xdr:cNvPr id="78" name="円/楕円 77"/>
        <xdr:cNvSpPr/>
      </xdr:nvSpPr>
      <xdr:spPr>
        <a:xfrm>
          <a:off x="4584700" y="614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171030</xdr:rowOff>
    </xdr:from>
    <xdr:ext cx="534377" cy="259045"/>
    <xdr:sp macro="" textlink="">
      <xdr:nvSpPr>
        <xdr:cNvPr id="79" name="人件費該当値テキスト"/>
        <xdr:cNvSpPr txBox="1"/>
      </xdr:nvSpPr>
      <xdr:spPr>
        <a:xfrm>
          <a:off x="4686300" y="600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59,908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141501</xdr:rowOff>
    </xdr:from>
    <xdr:to>
      <xdr:col>5</xdr:col>
      <xdr:colOff>409575</xdr:colOff>
      <xdr:row>36</xdr:row>
      <xdr:rowOff>71651</xdr:rowOff>
    </xdr:to>
    <xdr:sp macro="" textlink="">
      <xdr:nvSpPr>
        <xdr:cNvPr id="80" name="円/楕円 79"/>
        <xdr:cNvSpPr/>
      </xdr:nvSpPr>
      <xdr:spPr>
        <a:xfrm>
          <a:off x="3746500" y="614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88178</xdr:rowOff>
    </xdr:from>
    <xdr:ext cx="534377" cy="259045"/>
    <xdr:sp macro="" textlink="">
      <xdr:nvSpPr>
        <xdr:cNvPr id="81" name="テキスト ボックス 80"/>
        <xdr:cNvSpPr txBox="1"/>
      </xdr:nvSpPr>
      <xdr:spPr>
        <a:xfrm>
          <a:off x="3530111" y="591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60,199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166875</xdr:rowOff>
    </xdr:from>
    <xdr:to>
      <xdr:col>4</xdr:col>
      <xdr:colOff>206375</xdr:colOff>
      <xdr:row>36</xdr:row>
      <xdr:rowOff>97025</xdr:rowOff>
    </xdr:to>
    <xdr:sp macro="" textlink="">
      <xdr:nvSpPr>
        <xdr:cNvPr id="82" name="円/楕円 81"/>
        <xdr:cNvSpPr/>
      </xdr:nvSpPr>
      <xdr:spPr>
        <a:xfrm>
          <a:off x="2857500" y="616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88152</xdr:rowOff>
    </xdr:from>
    <xdr:ext cx="534377" cy="259045"/>
    <xdr:sp macro="" textlink="">
      <xdr:nvSpPr>
        <xdr:cNvPr id="83" name="テキスト ボックス 82"/>
        <xdr:cNvSpPr txBox="1"/>
      </xdr:nvSpPr>
      <xdr:spPr>
        <a:xfrm>
          <a:off x="2641111" y="62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59,089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155377</xdr:rowOff>
    </xdr:from>
    <xdr:to>
      <xdr:col>3</xdr:col>
      <xdr:colOff>3175</xdr:colOff>
      <xdr:row>36</xdr:row>
      <xdr:rowOff>85527</xdr:rowOff>
    </xdr:to>
    <xdr:sp macro="" textlink="">
      <xdr:nvSpPr>
        <xdr:cNvPr id="84" name="円/楕円 83"/>
        <xdr:cNvSpPr/>
      </xdr:nvSpPr>
      <xdr:spPr>
        <a:xfrm>
          <a:off x="1968500" y="615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76654</xdr:rowOff>
    </xdr:from>
    <xdr:ext cx="534377" cy="259045"/>
    <xdr:sp macro="" textlink="">
      <xdr:nvSpPr>
        <xdr:cNvPr id="85" name="テキスト ボックス 84"/>
        <xdr:cNvSpPr txBox="1"/>
      </xdr:nvSpPr>
      <xdr:spPr>
        <a:xfrm>
          <a:off x="1752111" y="624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59,592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8890</xdr:rowOff>
    </xdr:from>
    <xdr:to>
      <xdr:col>1</xdr:col>
      <xdr:colOff>485775</xdr:colOff>
      <xdr:row>36</xdr:row>
      <xdr:rowOff>110490</xdr:rowOff>
    </xdr:to>
    <xdr:sp macro="" textlink="">
      <xdr:nvSpPr>
        <xdr:cNvPr id="86" name="円/楕円 85"/>
        <xdr:cNvSpPr/>
      </xdr:nvSpPr>
      <xdr:spPr>
        <a:xfrm>
          <a:off x="1079500" y="618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101617</xdr:rowOff>
    </xdr:from>
    <xdr:ext cx="534377" cy="259045"/>
    <xdr:sp macro="" textlink="">
      <xdr:nvSpPr>
        <xdr:cNvPr id="87" name="テキスト ボックス 86"/>
        <xdr:cNvSpPr txBox="1"/>
      </xdr:nvSpPr>
      <xdr:spPr>
        <a:xfrm>
          <a:off x="863111" y="62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58,500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54</xdr:row>
      <xdr:rowOff>15423</xdr:rowOff>
    </xdr:from>
    <xdr:to>
      <xdr:col>6</xdr:col>
      <xdr:colOff>510540</xdr:colOff>
      <xdr:row>58</xdr:row>
      <xdr:rowOff>69781</xdr:rowOff>
    </xdr:to>
    <xdr:cxnSp macro="">
      <xdr:nvCxnSpPr>
        <xdr:cNvPr id="114" name="直線コネクタ 113"/>
        <xdr:cNvCxnSpPr/>
      </xdr:nvCxnSpPr>
      <xdr:spPr>
        <a:xfrm flipV="1">
          <a:off x="4633595" y="9273723"/>
          <a:ext cx="1270" cy="740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73608</xdr:rowOff>
    </xdr:from>
    <xdr:ext cx="534377" cy="259045"/>
    <xdr:sp macro="" textlink="">
      <xdr:nvSpPr>
        <xdr:cNvPr id="115" name="物件費最小値テキスト"/>
        <xdr:cNvSpPr txBox="1"/>
      </xdr:nvSpPr>
      <xdr:spPr>
        <a:xfrm>
          <a:off x="4686300" y="1001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32,282</a:t>
          </a:r>
          <a:endParaRPr kumimoji="1" lang="ja-JP" altLang="en-US" sz="1000" b="1">
            <a:latin typeface="ＭＳ Ｐゴシック"/>
          </a:endParaRPr>
        </a:p>
      </xdr:txBody>
    </xdr:sp>
    <xdr:clientData/>
  </xdr:oneCellAnchor>
  <xdr:twoCellAnchor>
    <xdr:from>
      <xdr:col>6</xdr:col>
      <xdr:colOff>422275</xdr:colOff>
      <xdr:row>58</xdr:row>
      <xdr:rowOff>69781</xdr:rowOff>
    </xdr:from>
    <xdr:to>
      <xdr:col>6</xdr:col>
      <xdr:colOff>600075</xdr:colOff>
      <xdr:row>58</xdr:row>
      <xdr:rowOff>69781</xdr:rowOff>
    </xdr:to>
    <xdr:cxnSp macro="">
      <xdr:nvCxnSpPr>
        <xdr:cNvPr id="116" name="直線コネクタ 115"/>
        <xdr:cNvCxnSpPr/>
      </xdr:nvCxnSpPr>
      <xdr:spPr>
        <a:xfrm>
          <a:off x="4546600" y="1001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52</xdr:row>
      <xdr:rowOff>133550</xdr:rowOff>
    </xdr:from>
    <xdr:ext cx="534377" cy="259045"/>
    <xdr:sp macro="" textlink="">
      <xdr:nvSpPr>
        <xdr:cNvPr id="117" name="物件費最大値テキスト"/>
        <xdr:cNvSpPr txBox="1"/>
      </xdr:nvSpPr>
      <xdr:spPr>
        <a:xfrm>
          <a:off x="4686300" y="904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77,611</a:t>
          </a:r>
          <a:endParaRPr kumimoji="1" lang="ja-JP" altLang="en-US" sz="1000" b="1">
            <a:latin typeface="ＭＳ Ｐゴシック"/>
          </a:endParaRPr>
        </a:p>
      </xdr:txBody>
    </xdr:sp>
    <xdr:clientData/>
  </xdr:oneCellAnchor>
  <xdr:twoCellAnchor>
    <xdr:from>
      <xdr:col>6</xdr:col>
      <xdr:colOff>422275</xdr:colOff>
      <xdr:row>54</xdr:row>
      <xdr:rowOff>15423</xdr:rowOff>
    </xdr:from>
    <xdr:to>
      <xdr:col>6</xdr:col>
      <xdr:colOff>600075</xdr:colOff>
      <xdr:row>54</xdr:row>
      <xdr:rowOff>15423</xdr:rowOff>
    </xdr:to>
    <xdr:cxnSp macro="">
      <xdr:nvCxnSpPr>
        <xdr:cNvPr id="118" name="直線コネクタ 117"/>
        <xdr:cNvCxnSpPr/>
      </xdr:nvCxnSpPr>
      <xdr:spPr>
        <a:xfrm>
          <a:off x="4546600" y="927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22657</xdr:rowOff>
    </xdr:from>
    <xdr:to>
      <xdr:col>6</xdr:col>
      <xdr:colOff>511175</xdr:colOff>
      <xdr:row>56</xdr:row>
      <xdr:rowOff>100691</xdr:rowOff>
    </xdr:to>
    <xdr:cxnSp macro="">
      <xdr:nvCxnSpPr>
        <xdr:cNvPr id="119" name="直線コネクタ 118"/>
        <xdr:cNvCxnSpPr/>
      </xdr:nvCxnSpPr>
      <xdr:spPr>
        <a:xfrm>
          <a:off x="3797300" y="9623857"/>
          <a:ext cx="838200" cy="7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46459</xdr:rowOff>
    </xdr:from>
    <xdr:ext cx="534377" cy="259045"/>
    <xdr:sp macro="" textlink="">
      <xdr:nvSpPr>
        <xdr:cNvPr id="120" name="物件費平均値テキスト"/>
        <xdr:cNvSpPr txBox="1"/>
      </xdr:nvSpPr>
      <xdr:spPr>
        <a:xfrm>
          <a:off x="4686300" y="9647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50,278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68032</xdr:rowOff>
    </xdr:from>
    <xdr:to>
      <xdr:col>6</xdr:col>
      <xdr:colOff>561975</xdr:colOff>
      <xdr:row>56</xdr:row>
      <xdr:rowOff>169632</xdr:rowOff>
    </xdr:to>
    <xdr:sp macro="" textlink="">
      <xdr:nvSpPr>
        <xdr:cNvPr id="121" name="フローチャート : 判断 120"/>
        <xdr:cNvSpPr/>
      </xdr:nvSpPr>
      <xdr:spPr>
        <a:xfrm>
          <a:off x="4584700" y="966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22657</xdr:rowOff>
    </xdr:from>
    <xdr:to>
      <xdr:col>5</xdr:col>
      <xdr:colOff>358775</xdr:colOff>
      <xdr:row>56</xdr:row>
      <xdr:rowOff>162478</xdr:rowOff>
    </xdr:to>
    <xdr:cxnSp macro="">
      <xdr:nvCxnSpPr>
        <xdr:cNvPr id="122" name="直線コネクタ 121"/>
        <xdr:cNvCxnSpPr/>
      </xdr:nvCxnSpPr>
      <xdr:spPr>
        <a:xfrm flipV="1">
          <a:off x="2908300" y="9623857"/>
          <a:ext cx="889000" cy="13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92166</xdr:rowOff>
    </xdr:from>
    <xdr:to>
      <xdr:col>5</xdr:col>
      <xdr:colOff>409575</xdr:colOff>
      <xdr:row>57</xdr:row>
      <xdr:rowOff>22316</xdr:rowOff>
    </xdr:to>
    <xdr:sp macro="" textlink="">
      <xdr:nvSpPr>
        <xdr:cNvPr id="123" name="フローチャート : 判断 122"/>
        <xdr:cNvSpPr/>
      </xdr:nvSpPr>
      <xdr:spPr>
        <a:xfrm>
          <a:off x="3746500" y="969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13443</xdr:rowOff>
    </xdr:from>
    <xdr:ext cx="534377" cy="259045"/>
    <xdr:sp macro="" textlink="">
      <xdr:nvSpPr>
        <xdr:cNvPr id="124" name="テキスト ボックス 123"/>
        <xdr:cNvSpPr txBox="1"/>
      </xdr:nvSpPr>
      <xdr:spPr>
        <a:xfrm>
          <a:off x="3530111" y="978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139586</xdr:rowOff>
    </xdr:from>
    <xdr:to>
      <xdr:col>4</xdr:col>
      <xdr:colOff>155575</xdr:colOff>
      <xdr:row>56</xdr:row>
      <xdr:rowOff>162478</xdr:rowOff>
    </xdr:to>
    <xdr:cxnSp macro="">
      <xdr:nvCxnSpPr>
        <xdr:cNvPr id="125" name="直線コネクタ 124"/>
        <xdr:cNvCxnSpPr/>
      </xdr:nvCxnSpPr>
      <xdr:spPr>
        <a:xfrm>
          <a:off x="2019300" y="9740786"/>
          <a:ext cx="889000" cy="2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130325</xdr:rowOff>
    </xdr:from>
    <xdr:to>
      <xdr:col>4</xdr:col>
      <xdr:colOff>206375</xdr:colOff>
      <xdr:row>56</xdr:row>
      <xdr:rowOff>60475</xdr:rowOff>
    </xdr:to>
    <xdr:sp macro="" textlink="">
      <xdr:nvSpPr>
        <xdr:cNvPr id="126" name="フローチャート : 判断 125"/>
        <xdr:cNvSpPr/>
      </xdr:nvSpPr>
      <xdr:spPr>
        <a:xfrm>
          <a:off x="2857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77002</xdr:rowOff>
    </xdr:from>
    <xdr:ext cx="534377" cy="259045"/>
    <xdr:sp macro="" textlink="">
      <xdr:nvSpPr>
        <xdr:cNvPr id="127" name="テキスト ボックス 126"/>
        <xdr:cNvSpPr txBox="1"/>
      </xdr:nvSpPr>
      <xdr:spPr>
        <a:xfrm>
          <a:off x="2641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49</xdr:row>
      <xdr:rowOff>140680</xdr:rowOff>
    </xdr:from>
    <xdr:to>
      <xdr:col>2</xdr:col>
      <xdr:colOff>638175</xdr:colOff>
      <xdr:row>56</xdr:row>
      <xdr:rowOff>139586</xdr:rowOff>
    </xdr:to>
    <xdr:cxnSp macro="">
      <xdr:nvCxnSpPr>
        <xdr:cNvPr id="128" name="直線コネクタ 127"/>
        <xdr:cNvCxnSpPr/>
      </xdr:nvCxnSpPr>
      <xdr:spPr>
        <a:xfrm>
          <a:off x="1130300" y="8541730"/>
          <a:ext cx="889000" cy="119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122668</xdr:rowOff>
    </xdr:from>
    <xdr:to>
      <xdr:col>3</xdr:col>
      <xdr:colOff>3175</xdr:colOff>
      <xdr:row>56</xdr:row>
      <xdr:rowOff>52818</xdr:rowOff>
    </xdr:to>
    <xdr:sp macro="" textlink="">
      <xdr:nvSpPr>
        <xdr:cNvPr id="129" name="フローチャート : 判断 128"/>
        <xdr:cNvSpPr/>
      </xdr:nvSpPr>
      <xdr:spPr>
        <a:xfrm>
          <a:off x="1968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69345</xdr:rowOff>
    </xdr:from>
    <xdr:ext cx="534377" cy="259045"/>
    <xdr:sp macro="" textlink="">
      <xdr:nvSpPr>
        <xdr:cNvPr id="130" name="テキスト ボックス 129"/>
        <xdr:cNvSpPr txBox="1"/>
      </xdr:nvSpPr>
      <xdr:spPr>
        <a:xfrm>
          <a:off x="1752111" y="93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6588</xdr:rowOff>
    </xdr:from>
    <xdr:to>
      <xdr:col>1</xdr:col>
      <xdr:colOff>485775</xdr:colOff>
      <xdr:row>56</xdr:row>
      <xdr:rowOff>108188</xdr:rowOff>
    </xdr:to>
    <xdr:sp macro="" textlink="">
      <xdr:nvSpPr>
        <xdr:cNvPr id="131" name="フローチャート : 判断 130"/>
        <xdr:cNvSpPr/>
      </xdr:nvSpPr>
      <xdr:spPr>
        <a:xfrm>
          <a:off x="1079500" y="960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99315</xdr:rowOff>
    </xdr:from>
    <xdr:ext cx="534377" cy="259045"/>
    <xdr:sp macro="" textlink="">
      <xdr:nvSpPr>
        <xdr:cNvPr id="132" name="テキスト ボックス 131"/>
        <xdr:cNvSpPr txBox="1"/>
      </xdr:nvSpPr>
      <xdr:spPr>
        <a:xfrm>
          <a:off x="863111" y="970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49891</xdr:rowOff>
    </xdr:from>
    <xdr:to>
      <xdr:col>6</xdr:col>
      <xdr:colOff>561975</xdr:colOff>
      <xdr:row>56</xdr:row>
      <xdr:rowOff>151491</xdr:rowOff>
    </xdr:to>
    <xdr:sp macro="" textlink="">
      <xdr:nvSpPr>
        <xdr:cNvPr id="138" name="円/楕円 137"/>
        <xdr:cNvSpPr/>
      </xdr:nvSpPr>
      <xdr:spPr>
        <a:xfrm>
          <a:off x="4584700" y="965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72768</xdr:rowOff>
    </xdr:from>
    <xdr:ext cx="534377" cy="259045"/>
    <xdr:sp macro="" textlink="">
      <xdr:nvSpPr>
        <xdr:cNvPr id="139" name="物件費該当値テキスト"/>
        <xdr:cNvSpPr txBox="1"/>
      </xdr:nvSpPr>
      <xdr:spPr>
        <a:xfrm>
          <a:off x="4686300" y="950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51,389</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143307</xdr:rowOff>
    </xdr:from>
    <xdr:to>
      <xdr:col>5</xdr:col>
      <xdr:colOff>409575</xdr:colOff>
      <xdr:row>56</xdr:row>
      <xdr:rowOff>73457</xdr:rowOff>
    </xdr:to>
    <xdr:sp macro="" textlink="">
      <xdr:nvSpPr>
        <xdr:cNvPr id="140" name="円/楕円 139"/>
        <xdr:cNvSpPr/>
      </xdr:nvSpPr>
      <xdr:spPr>
        <a:xfrm>
          <a:off x="3746500" y="957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89984</xdr:rowOff>
    </xdr:from>
    <xdr:ext cx="534377" cy="259045"/>
    <xdr:sp macro="" textlink="">
      <xdr:nvSpPr>
        <xdr:cNvPr id="141" name="テキスト ボックス 140"/>
        <xdr:cNvSpPr txBox="1"/>
      </xdr:nvSpPr>
      <xdr:spPr>
        <a:xfrm>
          <a:off x="3530111" y="934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56,168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111678</xdr:rowOff>
    </xdr:from>
    <xdr:to>
      <xdr:col>4</xdr:col>
      <xdr:colOff>206375</xdr:colOff>
      <xdr:row>57</xdr:row>
      <xdr:rowOff>41828</xdr:rowOff>
    </xdr:to>
    <xdr:sp macro="" textlink="">
      <xdr:nvSpPr>
        <xdr:cNvPr id="142" name="円/楕円 141"/>
        <xdr:cNvSpPr/>
      </xdr:nvSpPr>
      <xdr:spPr>
        <a:xfrm>
          <a:off x="2857500" y="971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32955</xdr:rowOff>
    </xdr:from>
    <xdr:ext cx="534377" cy="259045"/>
    <xdr:sp macro="" textlink="">
      <xdr:nvSpPr>
        <xdr:cNvPr id="143" name="テキスト ボックス 142"/>
        <xdr:cNvSpPr txBox="1"/>
      </xdr:nvSpPr>
      <xdr:spPr>
        <a:xfrm>
          <a:off x="2641111" y="980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47,605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88786</xdr:rowOff>
    </xdr:from>
    <xdr:to>
      <xdr:col>3</xdr:col>
      <xdr:colOff>3175</xdr:colOff>
      <xdr:row>57</xdr:row>
      <xdr:rowOff>18936</xdr:rowOff>
    </xdr:to>
    <xdr:sp macro="" textlink="">
      <xdr:nvSpPr>
        <xdr:cNvPr id="144" name="円/楕円 143"/>
        <xdr:cNvSpPr/>
      </xdr:nvSpPr>
      <xdr:spPr>
        <a:xfrm>
          <a:off x="1968500" y="968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10063</xdr:rowOff>
    </xdr:from>
    <xdr:ext cx="534377" cy="259045"/>
    <xdr:sp macro="" textlink="">
      <xdr:nvSpPr>
        <xdr:cNvPr id="145" name="テキスト ボックス 144"/>
        <xdr:cNvSpPr txBox="1"/>
      </xdr:nvSpPr>
      <xdr:spPr>
        <a:xfrm>
          <a:off x="1752111" y="978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49,007</a:t>
          </a:r>
          <a:endParaRPr kumimoji="1" lang="ja-JP" altLang="en-US" sz="1000" b="1">
            <a:solidFill>
              <a:srgbClr val="FF0000"/>
            </a:solidFill>
            <a:latin typeface="ＭＳ Ｐゴシック"/>
          </a:endParaRPr>
        </a:p>
      </xdr:txBody>
    </xdr:sp>
    <xdr:clientData/>
  </xdr:oneCellAnchor>
  <xdr:twoCellAnchor>
    <xdr:from>
      <xdr:col>1</xdr:col>
      <xdr:colOff>384175</xdr:colOff>
      <xdr:row>49</xdr:row>
      <xdr:rowOff>89880</xdr:rowOff>
    </xdr:from>
    <xdr:to>
      <xdr:col>1</xdr:col>
      <xdr:colOff>485775</xdr:colOff>
      <xdr:row>50</xdr:row>
      <xdr:rowOff>20030</xdr:rowOff>
    </xdr:to>
    <xdr:sp macro="" textlink="">
      <xdr:nvSpPr>
        <xdr:cNvPr id="146" name="円/楕円 145"/>
        <xdr:cNvSpPr/>
      </xdr:nvSpPr>
      <xdr:spPr>
        <a:xfrm>
          <a:off x="1079500" y="849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48</xdr:row>
      <xdr:rowOff>36557</xdr:rowOff>
    </xdr:from>
    <xdr:ext cx="599010" cy="259045"/>
    <xdr:sp macro="" textlink="">
      <xdr:nvSpPr>
        <xdr:cNvPr id="147" name="テキスト ボックス 146"/>
        <xdr:cNvSpPr txBox="1"/>
      </xdr:nvSpPr>
      <xdr:spPr>
        <a:xfrm>
          <a:off x="830794" y="826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122,440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7398</xdr:rowOff>
    </xdr:from>
    <xdr:to>
      <xdr:col>6</xdr:col>
      <xdr:colOff>510540</xdr:colOff>
      <xdr:row>78</xdr:row>
      <xdr:rowOff>3969</xdr:rowOff>
    </xdr:to>
    <xdr:cxnSp macro="">
      <xdr:nvCxnSpPr>
        <xdr:cNvPr id="167" name="直線コネクタ 166"/>
        <xdr:cNvCxnSpPr/>
      </xdr:nvCxnSpPr>
      <xdr:spPr>
        <a:xfrm flipV="1">
          <a:off x="4633595" y="12180348"/>
          <a:ext cx="1270" cy="11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7796</xdr:rowOff>
    </xdr:from>
    <xdr:ext cx="378565" cy="259045"/>
    <xdr:sp macro="" textlink="">
      <xdr:nvSpPr>
        <xdr:cNvPr id="168" name="維持補修費最小値テキスト"/>
        <xdr:cNvSpPr txBox="1"/>
      </xdr:nvSpPr>
      <xdr:spPr>
        <a:xfrm>
          <a:off x="4686300" y="1338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422275</xdr:colOff>
      <xdr:row>78</xdr:row>
      <xdr:rowOff>3969</xdr:rowOff>
    </xdr:from>
    <xdr:to>
      <xdr:col>6</xdr:col>
      <xdr:colOff>600075</xdr:colOff>
      <xdr:row>78</xdr:row>
      <xdr:rowOff>3969</xdr:rowOff>
    </xdr:to>
    <xdr:cxnSp macro="">
      <xdr:nvCxnSpPr>
        <xdr:cNvPr id="169" name="直線コネクタ 168"/>
        <xdr:cNvCxnSpPr/>
      </xdr:nvCxnSpPr>
      <xdr:spPr>
        <a:xfrm>
          <a:off x="4546600" y="13377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125525</xdr:rowOff>
    </xdr:from>
    <xdr:ext cx="534377" cy="259045"/>
    <xdr:sp macro="" textlink="">
      <xdr:nvSpPr>
        <xdr:cNvPr id="170" name="維持補修費最大値テキスト"/>
        <xdr:cNvSpPr txBox="1"/>
      </xdr:nvSpPr>
      <xdr:spPr>
        <a:xfrm>
          <a:off x="4686300" y="119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21,315</a:t>
          </a:r>
          <a:endParaRPr kumimoji="1" lang="ja-JP" altLang="en-US" sz="1000" b="1">
            <a:latin typeface="ＭＳ Ｐゴシック"/>
          </a:endParaRPr>
        </a:p>
      </xdr:txBody>
    </xdr:sp>
    <xdr:clientData/>
  </xdr:oneCellAnchor>
  <xdr:twoCellAnchor>
    <xdr:from>
      <xdr:col>6</xdr:col>
      <xdr:colOff>422275</xdr:colOff>
      <xdr:row>71</xdr:row>
      <xdr:rowOff>7398</xdr:rowOff>
    </xdr:from>
    <xdr:to>
      <xdr:col>6</xdr:col>
      <xdr:colOff>600075</xdr:colOff>
      <xdr:row>71</xdr:row>
      <xdr:rowOff>7398</xdr:rowOff>
    </xdr:to>
    <xdr:cxnSp macro="">
      <xdr:nvCxnSpPr>
        <xdr:cNvPr id="171" name="直線コネクタ 170"/>
        <xdr:cNvCxnSpPr/>
      </xdr:nvCxnSpPr>
      <xdr:spPr>
        <a:xfrm>
          <a:off x="4546600" y="1218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12312</xdr:rowOff>
    </xdr:from>
    <xdr:to>
      <xdr:col>6</xdr:col>
      <xdr:colOff>511175</xdr:colOff>
      <xdr:row>77</xdr:row>
      <xdr:rowOff>23571</xdr:rowOff>
    </xdr:to>
    <xdr:cxnSp macro="">
      <xdr:nvCxnSpPr>
        <xdr:cNvPr id="172" name="直線コネクタ 171"/>
        <xdr:cNvCxnSpPr/>
      </xdr:nvCxnSpPr>
      <xdr:spPr>
        <a:xfrm>
          <a:off x="3797300" y="13213962"/>
          <a:ext cx="838200" cy="1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137895</xdr:rowOff>
    </xdr:from>
    <xdr:ext cx="469744" cy="259045"/>
    <xdr:sp macro="" textlink="">
      <xdr:nvSpPr>
        <xdr:cNvPr id="173" name="維持補修費平均値テキスト"/>
        <xdr:cNvSpPr txBox="1"/>
      </xdr:nvSpPr>
      <xdr:spPr>
        <a:xfrm>
          <a:off x="4686300" y="12996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115018</xdr:rowOff>
    </xdr:from>
    <xdr:to>
      <xdr:col>6</xdr:col>
      <xdr:colOff>561975</xdr:colOff>
      <xdr:row>77</xdr:row>
      <xdr:rowOff>45168</xdr:rowOff>
    </xdr:to>
    <xdr:sp macro="" textlink="">
      <xdr:nvSpPr>
        <xdr:cNvPr id="174" name="フローチャート : 判断 173"/>
        <xdr:cNvSpPr/>
      </xdr:nvSpPr>
      <xdr:spPr>
        <a:xfrm>
          <a:off x="4584700" y="131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12312</xdr:rowOff>
    </xdr:from>
    <xdr:to>
      <xdr:col>5</xdr:col>
      <xdr:colOff>358775</xdr:colOff>
      <xdr:row>77</xdr:row>
      <xdr:rowOff>18886</xdr:rowOff>
    </xdr:to>
    <xdr:cxnSp macro="">
      <xdr:nvCxnSpPr>
        <xdr:cNvPr id="175" name="直線コネクタ 174"/>
        <xdr:cNvCxnSpPr/>
      </xdr:nvCxnSpPr>
      <xdr:spPr>
        <a:xfrm flipV="1">
          <a:off x="2908300" y="13213962"/>
          <a:ext cx="889000" cy="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124847</xdr:rowOff>
    </xdr:from>
    <xdr:to>
      <xdr:col>5</xdr:col>
      <xdr:colOff>409575</xdr:colOff>
      <xdr:row>77</xdr:row>
      <xdr:rowOff>54997</xdr:rowOff>
    </xdr:to>
    <xdr:sp macro="" textlink="">
      <xdr:nvSpPr>
        <xdr:cNvPr id="176" name="フローチャート : 判断 175"/>
        <xdr:cNvSpPr/>
      </xdr:nvSpPr>
      <xdr:spPr>
        <a:xfrm>
          <a:off x="3746500" y="1315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71524</xdr:rowOff>
    </xdr:from>
    <xdr:ext cx="469744" cy="259045"/>
    <xdr:sp macro="" textlink="">
      <xdr:nvSpPr>
        <xdr:cNvPr id="177" name="テキスト ボックス 176"/>
        <xdr:cNvSpPr txBox="1"/>
      </xdr:nvSpPr>
      <xdr:spPr>
        <a:xfrm>
          <a:off x="3562427" y="1293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14427</xdr:rowOff>
    </xdr:from>
    <xdr:to>
      <xdr:col>4</xdr:col>
      <xdr:colOff>155575</xdr:colOff>
      <xdr:row>77</xdr:row>
      <xdr:rowOff>18886</xdr:rowOff>
    </xdr:to>
    <xdr:cxnSp macro="">
      <xdr:nvCxnSpPr>
        <xdr:cNvPr id="178" name="直線コネクタ 177"/>
        <xdr:cNvCxnSpPr/>
      </xdr:nvCxnSpPr>
      <xdr:spPr>
        <a:xfrm>
          <a:off x="2019300" y="13216077"/>
          <a:ext cx="889000" cy="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57010</xdr:rowOff>
    </xdr:from>
    <xdr:to>
      <xdr:col>4</xdr:col>
      <xdr:colOff>206375</xdr:colOff>
      <xdr:row>76</xdr:row>
      <xdr:rowOff>158610</xdr:rowOff>
    </xdr:to>
    <xdr:sp macro="" textlink="">
      <xdr:nvSpPr>
        <xdr:cNvPr id="179" name="フローチャート : 判断 178"/>
        <xdr:cNvSpPr/>
      </xdr:nvSpPr>
      <xdr:spPr>
        <a:xfrm>
          <a:off x="2857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3687</xdr:rowOff>
    </xdr:from>
    <xdr:ext cx="469744" cy="259045"/>
    <xdr:sp macro="" textlink="">
      <xdr:nvSpPr>
        <xdr:cNvPr id="180" name="テキスト ボックス 179"/>
        <xdr:cNvSpPr txBox="1"/>
      </xdr:nvSpPr>
      <xdr:spPr>
        <a:xfrm>
          <a:off x="2673427"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14427</xdr:rowOff>
    </xdr:from>
    <xdr:to>
      <xdr:col>2</xdr:col>
      <xdr:colOff>638175</xdr:colOff>
      <xdr:row>77</xdr:row>
      <xdr:rowOff>18314</xdr:rowOff>
    </xdr:to>
    <xdr:cxnSp macro="">
      <xdr:nvCxnSpPr>
        <xdr:cNvPr id="181" name="直線コネクタ 180"/>
        <xdr:cNvCxnSpPr/>
      </xdr:nvCxnSpPr>
      <xdr:spPr>
        <a:xfrm flipV="1">
          <a:off x="1130300" y="13216077"/>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67926</xdr:rowOff>
    </xdr:from>
    <xdr:to>
      <xdr:col>3</xdr:col>
      <xdr:colOff>3175</xdr:colOff>
      <xdr:row>76</xdr:row>
      <xdr:rowOff>169526</xdr:rowOff>
    </xdr:to>
    <xdr:sp macro="" textlink="">
      <xdr:nvSpPr>
        <xdr:cNvPr id="182" name="フローチャート : 判断 181"/>
        <xdr:cNvSpPr/>
      </xdr:nvSpPr>
      <xdr:spPr>
        <a:xfrm>
          <a:off x="1968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14603</xdr:rowOff>
    </xdr:from>
    <xdr:ext cx="469744" cy="259045"/>
    <xdr:sp macro="" textlink="">
      <xdr:nvSpPr>
        <xdr:cNvPr id="183" name="テキスト ボックス 182"/>
        <xdr:cNvSpPr txBox="1"/>
      </xdr:nvSpPr>
      <xdr:spPr>
        <a:xfrm>
          <a:off x="1784427"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62782</xdr:rowOff>
    </xdr:from>
    <xdr:to>
      <xdr:col>1</xdr:col>
      <xdr:colOff>485775</xdr:colOff>
      <xdr:row>76</xdr:row>
      <xdr:rowOff>164382</xdr:rowOff>
    </xdr:to>
    <xdr:sp macro="" textlink="">
      <xdr:nvSpPr>
        <xdr:cNvPr id="184" name="フローチャート : 判断 183"/>
        <xdr:cNvSpPr/>
      </xdr:nvSpPr>
      <xdr:spPr>
        <a:xfrm>
          <a:off x="1079500" y="1309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9459</xdr:rowOff>
    </xdr:from>
    <xdr:ext cx="469744" cy="259045"/>
    <xdr:sp macro="" textlink="">
      <xdr:nvSpPr>
        <xdr:cNvPr id="185" name="テキスト ボックス 184"/>
        <xdr:cNvSpPr txBox="1"/>
      </xdr:nvSpPr>
      <xdr:spPr>
        <a:xfrm>
          <a:off x="895427" y="1286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144221</xdr:rowOff>
    </xdr:from>
    <xdr:to>
      <xdr:col>6</xdr:col>
      <xdr:colOff>561975</xdr:colOff>
      <xdr:row>77</xdr:row>
      <xdr:rowOff>74371</xdr:rowOff>
    </xdr:to>
    <xdr:sp macro="" textlink="">
      <xdr:nvSpPr>
        <xdr:cNvPr id="191" name="円/楕円 190"/>
        <xdr:cNvSpPr/>
      </xdr:nvSpPr>
      <xdr:spPr>
        <a:xfrm>
          <a:off x="4584700" y="1317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122648</xdr:rowOff>
    </xdr:from>
    <xdr:ext cx="469744" cy="259045"/>
    <xdr:sp macro="" textlink="">
      <xdr:nvSpPr>
        <xdr:cNvPr id="192" name="維持補修費該当値テキスト"/>
        <xdr:cNvSpPr txBox="1"/>
      </xdr:nvSpPr>
      <xdr:spPr>
        <a:xfrm>
          <a:off x="4686300" y="1315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3,032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132962</xdr:rowOff>
    </xdr:from>
    <xdr:to>
      <xdr:col>5</xdr:col>
      <xdr:colOff>409575</xdr:colOff>
      <xdr:row>77</xdr:row>
      <xdr:rowOff>63112</xdr:rowOff>
    </xdr:to>
    <xdr:sp macro="" textlink="">
      <xdr:nvSpPr>
        <xdr:cNvPr id="193" name="円/楕円 192"/>
        <xdr:cNvSpPr/>
      </xdr:nvSpPr>
      <xdr:spPr>
        <a:xfrm>
          <a:off x="3746500" y="1316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54239</xdr:rowOff>
    </xdr:from>
    <xdr:ext cx="469744" cy="259045"/>
    <xdr:sp macro="" textlink="">
      <xdr:nvSpPr>
        <xdr:cNvPr id="194" name="テキスト ボックス 193"/>
        <xdr:cNvSpPr txBox="1"/>
      </xdr:nvSpPr>
      <xdr:spPr>
        <a:xfrm>
          <a:off x="3562427" y="13255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139536</xdr:rowOff>
    </xdr:from>
    <xdr:to>
      <xdr:col>4</xdr:col>
      <xdr:colOff>206375</xdr:colOff>
      <xdr:row>77</xdr:row>
      <xdr:rowOff>69686</xdr:rowOff>
    </xdr:to>
    <xdr:sp macro="" textlink="">
      <xdr:nvSpPr>
        <xdr:cNvPr id="195" name="円/楕円 194"/>
        <xdr:cNvSpPr/>
      </xdr:nvSpPr>
      <xdr:spPr>
        <a:xfrm>
          <a:off x="2857500" y="1316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60813</xdr:rowOff>
    </xdr:from>
    <xdr:ext cx="469744" cy="259045"/>
    <xdr:sp macro="" textlink="">
      <xdr:nvSpPr>
        <xdr:cNvPr id="196" name="テキスト ボックス 195"/>
        <xdr:cNvSpPr txBox="1"/>
      </xdr:nvSpPr>
      <xdr:spPr>
        <a:xfrm>
          <a:off x="2673427" y="1326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135077</xdr:rowOff>
    </xdr:from>
    <xdr:to>
      <xdr:col>3</xdr:col>
      <xdr:colOff>3175</xdr:colOff>
      <xdr:row>77</xdr:row>
      <xdr:rowOff>65227</xdr:rowOff>
    </xdr:to>
    <xdr:sp macro="" textlink="">
      <xdr:nvSpPr>
        <xdr:cNvPr id="197" name="円/楕円 196"/>
        <xdr:cNvSpPr/>
      </xdr:nvSpPr>
      <xdr:spPr>
        <a:xfrm>
          <a:off x="1968500" y="1316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56354</xdr:rowOff>
    </xdr:from>
    <xdr:ext cx="469744" cy="259045"/>
    <xdr:sp macro="" textlink="">
      <xdr:nvSpPr>
        <xdr:cNvPr id="198" name="テキスト ボックス 197"/>
        <xdr:cNvSpPr txBox="1"/>
      </xdr:nvSpPr>
      <xdr:spPr>
        <a:xfrm>
          <a:off x="1784427" y="1325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3,192</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138964</xdr:rowOff>
    </xdr:from>
    <xdr:to>
      <xdr:col>1</xdr:col>
      <xdr:colOff>485775</xdr:colOff>
      <xdr:row>77</xdr:row>
      <xdr:rowOff>69114</xdr:rowOff>
    </xdr:to>
    <xdr:sp macro="" textlink="">
      <xdr:nvSpPr>
        <xdr:cNvPr id="199" name="円/楕円 198"/>
        <xdr:cNvSpPr/>
      </xdr:nvSpPr>
      <xdr:spPr>
        <a:xfrm>
          <a:off x="1079500" y="1316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60241</xdr:rowOff>
    </xdr:from>
    <xdr:ext cx="469744" cy="259045"/>
    <xdr:sp macro="" textlink="">
      <xdr:nvSpPr>
        <xdr:cNvPr id="200" name="テキスト ボックス 199"/>
        <xdr:cNvSpPr txBox="1"/>
      </xdr:nvSpPr>
      <xdr:spPr>
        <a:xfrm>
          <a:off x="895427" y="13261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86616</xdr:rowOff>
    </xdr:from>
    <xdr:to>
      <xdr:col>6</xdr:col>
      <xdr:colOff>510540</xdr:colOff>
      <xdr:row>98</xdr:row>
      <xdr:rowOff>79235</xdr:rowOff>
    </xdr:to>
    <xdr:cxnSp macro="">
      <xdr:nvCxnSpPr>
        <xdr:cNvPr id="227" name="直線コネクタ 226"/>
        <xdr:cNvCxnSpPr/>
      </xdr:nvCxnSpPr>
      <xdr:spPr>
        <a:xfrm flipV="1">
          <a:off x="4633595" y="15345666"/>
          <a:ext cx="1270" cy="1535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83062</xdr:rowOff>
    </xdr:from>
    <xdr:ext cx="534377" cy="259045"/>
    <xdr:sp macro="" textlink="">
      <xdr:nvSpPr>
        <xdr:cNvPr id="228" name="扶助費最小値テキスト"/>
        <xdr:cNvSpPr txBox="1"/>
      </xdr:nvSpPr>
      <xdr:spPr>
        <a:xfrm>
          <a:off x="4686300" y="168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6</xdr:col>
      <xdr:colOff>422275</xdr:colOff>
      <xdr:row>98</xdr:row>
      <xdr:rowOff>79235</xdr:rowOff>
    </xdr:from>
    <xdr:to>
      <xdr:col>6</xdr:col>
      <xdr:colOff>600075</xdr:colOff>
      <xdr:row>98</xdr:row>
      <xdr:rowOff>79235</xdr:rowOff>
    </xdr:to>
    <xdr:cxnSp macro="">
      <xdr:nvCxnSpPr>
        <xdr:cNvPr id="229" name="直線コネクタ 228"/>
        <xdr:cNvCxnSpPr/>
      </xdr:nvCxnSpPr>
      <xdr:spPr>
        <a:xfrm>
          <a:off x="4546600" y="1688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33293</xdr:rowOff>
    </xdr:from>
    <xdr:ext cx="599010" cy="259045"/>
    <xdr:sp macro="" textlink="">
      <xdr:nvSpPr>
        <xdr:cNvPr id="230" name="扶助費最大値テキスト"/>
        <xdr:cNvSpPr txBox="1"/>
      </xdr:nvSpPr>
      <xdr:spPr>
        <a:xfrm>
          <a:off x="4686300" y="1512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145,751</a:t>
          </a:r>
          <a:endParaRPr kumimoji="1" lang="ja-JP" altLang="en-US" sz="1000" b="1">
            <a:latin typeface="ＭＳ Ｐゴシック"/>
          </a:endParaRPr>
        </a:p>
      </xdr:txBody>
    </xdr:sp>
    <xdr:clientData/>
  </xdr:oneCellAnchor>
  <xdr:twoCellAnchor>
    <xdr:from>
      <xdr:col>6</xdr:col>
      <xdr:colOff>422275</xdr:colOff>
      <xdr:row>89</xdr:row>
      <xdr:rowOff>86616</xdr:rowOff>
    </xdr:from>
    <xdr:to>
      <xdr:col>6</xdr:col>
      <xdr:colOff>600075</xdr:colOff>
      <xdr:row>89</xdr:row>
      <xdr:rowOff>86616</xdr:rowOff>
    </xdr:to>
    <xdr:cxnSp macro="">
      <xdr:nvCxnSpPr>
        <xdr:cNvPr id="231" name="直線コネクタ 230"/>
        <xdr:cNvCxnSpPr/>
      </xdr:nvCxnSpPr>
      <xdr:spPr>
        <a:xfrm>
          <a:off x="4546600" y="1534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106406</xdr:rowOff>
    </xdr:from>
    <xdr:to>
      <xdr:col>6</xdr:col>
      <xdr:colOff>511175</xdr:colOff>
      <xdr:row>96</xdr:row>
      <xdr:rowOff>64426</xdr:rowOff>
    </xdr:to>
    <xdr:cxnSp macro="">
      <xdr:nvCxnSpPr>
        <xdr:cNvPr id="232" name="直線コネクタ 231"/>
        <xdr:cNvCxnSpPr/>
      </xdr:nvCxnSpPr>
      <xdr:spPr>
        <a:xfrm flipV="1">
          <a:off x="3797300" y="16394156"/>
          <a:ext cx="838200" cy="12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131796</xdr:rowOff>
    </xdr:from>
    <xdr:ext cx="534377" cy="259045"/>
    <xdr:sp macro="" textlink="">
      <xdr:nvSpPr>
        <xdr:cNvPr id="233" name="扶助費平均値テキスト"/>
        <xdr:cNvSpPr txBox="1"/>
      </xdr:nvSpPr>
      <xdr:spPr>
        <a:xfrm>
          <a:off x="4686300" y="1607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88,774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108919</xdr:rowOff>
    </xdr:from>
    <xdr:to>
      <xdr:col>6</xdr:col>
      <xdr:colOff>561975</xdr:colOff>
      <xdr:row>95</xdr:row>
      <xdr:rowOff>39069</xdr:rowOff>
    </xdr:to>
    <xdr:sp macro="" textlink="">
      <xdr:nvSpPr>
        <xdr:cNvPr id="234" name="フローチャート : 判断 233"/>
        <xdr:cNvSpPr/>
      </xdr:nvSpPr>
      <xdr:spPr>
        <a:xfrm>
          <a:off x="4584700" y="1622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64426</xdr:rowOff>
    </xdr:from>
    <xdr:to>
      <xdr:col>5</xdr:col>
      <xdr:colOff>358775</xdr:colOff>
      <xdr:row>96</xdr:row>
      <xdr:rowOff>162316</xdr:rowOff>
    </xdr:to>
    <xdr:cxnSp macro="">
      <xdr:nvCxnSpPr>
        <xdr:cNvPr id="235" name="直線コネクタ 234"/>
        <xdr:cNvCxnSpPr/>
      </xdr:nvCxnSpPr>
      <xdr:spPr>
        <a:xfrm flipV="1">
          <a:off x="2908300" y="16523626"/>
          <a:ext cx="889000" cy="9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159472</xdr:rowOff>
    </xdr:from>
    <xdr:to>
      <xdr:col>5</xdr:col>
      <xdr:colOff>409575</xdr:colOff>
      <xdr:row>95</xdr:row>
      <xdr:rowOff>89622</xdr:rowOff>
    </xdr:to>
    <xdr:sp macro="" textlink="">
      <xdr:nvSpPr>
        <xdr:cNvPr id="236" name="フローチャート : 判断 235"/>
        <xdr:cNvSpPr/>
      </xdr:nvSpPr>
      <xdr:spPr>
        <a:xfrm>
          <a:off x="3746500" y="162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106149</xdr:rowOff>
    </xdr:from>
    <xdr:ext cx="534377" cy="259045"/>
    <xdr:sp macro="" textlink="">
      <xdr:nvSpPr>
        <xdr:cNvPr id="237" name="テキスト ボックス 236"/>
        <xdr:cNvSpPr txBox="1"/>
      </xdr:nvSpPr>
      <xdr:spPr>
        <a:xfrm>
          <a:off x="3530111" y="1605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162316</xdr:rowOff>
    </xdr:from>
    <xdr:to>
      <xdr:col>4</xdr:col>
      <xdr:colOff>155575</xdr:colOff>
      <xdr:row>97</xdr:row>
      <xdr:rowOff>39688</xdr:rowOff>
    </xdr:to>
    <xdr:cxnSp macro="">
      <xdr:nvCxnSpPr>
        <xdr:cNvPr id="238" name="直線コネクタ 237"/>
        <xdr:cNvCxnSpPr/>
      </xdr:nvCxnSpPr>
      <xdr:spPr>
        <a:xfrm flipV="1">
          <a:off x="2019300" y="16621516"/>
          <a:ext cx="889000" cy="4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54316</xdr:rowOff>
    </xdr:from>
    <xdr:to>
      <xdr:col>4</xdr:col>
      <xdr:colOff>206375</xdr:colOff>
      <xdr:row>95</xdr:row>
      <xdr:rowOff>155916</xdr:rowOff>
    </xdr:to>
    <xdr:sp macro="" textlink="">
      <xdr:nvSpPr>
        <xdr:cNvPr id="239" name="フローチャート : 判断 238"/>
        <xdr:cNvSpPr/>
      </xdr:nvSpPr>
      <xdr:spPr>
        <a:xfrm>
          <a:off x="2857500" y="163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993</xdr:rowOff>
    </xdr:from>
    <xdr:ext cx="534377" cy="259045"/>
    <xdr:sp macro="" textlink="">
      <xdr:nvSpPr>
        <xdr:cNvPr id="240" name="テキスト ボックス 239"/>
        <xdr:cNvSpPr txBox="1"/>
      </xdr:nvSpPr>
      <xdr:spPr>
        <a:xfrm>
          <a:off x="2641111" y="1611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39688</xdr:rowOff>
    </xdr:from>
    <xdr:to>
      <xdr:col>2</xdr:col>
      <xdr:colOff>638175</xdr:colOff>
      <xdr:row>97</xdr:row>
      <xdr:rowOff>84035</xdr:rowOff>
    </xdr:to>
    <xdr:cxnSp macro="">
      <xdr:nvCxnSpPr>
        <xdr:cNvPr id="241" name="直線コネクタ 240"/>
        <xdr:cNvCxnSpPr/>
      </xdr:nvCxnSpPr>
      <xdr:spPr>
        <a:xfrm flipV="1">
          <a:off x="1130300" y="16670338"/>
          <a:ext cx="889000" cy="4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154346</xdr:rowOff>
    </xdr:from>
    <xdr:to>
      <xdr:col>3</xdr:col>
      <xdr:colOff>3175</xdr:colOff>
      <xdr:row>96</xdr:row>
      <xdr:rowOff>84496</xdr:rowOff>
    </xdr:to>
    <xdr:sp macro="" textlink="">
      <xdr:nvSpPr>
        <xdr:cNvPr id="242" name="フローチャート : 判断 241"/>
        <xdr:cNvSpPr/>
      </xdr:nvSpPr>
      <xdr:spPr>
        <a:xfrm>
          <a:off x="1968500" y="164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101023</xdr:rowOff>
    </xdr:from>
    <xdr:ext cx="534377" cy="259045"/>
    <xdr:sp macro="" textlink="">
      <xdr:nvSpPr>
        <xdr:cNvPr id="243" name="テキスト ボックス 242"/>
        <xdr:cNvSpPr txBox="1"/>
      </xdr:nvSpPr>
      <xdr:spPr>
        <a:xfrm>
          <a:off x="1752111" y="1621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7257</xdr:rowOff>
    </xdr:from>
    <xdr:to>
      <xdr:col>1</xdr:col>
      <xdr:colOff>485775</xdr:colOff>
      <xdr:row>96</xdr:row>
      <xdr:rowOff>108857</xdr:rowOff>
    </xdr:to>
    <xdr:sp macro="" textlink="">
      <xdr:nvSpPr>
        <xdr:cNvPr id="244" name="フローチャート : 判断 243"/>
        <xdr:cNvSpPr/>
      </xdr:nvSpPr>
      <xdr:spPr>
        <a:xfrm>
          <a:off x="1079500" y="1646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125384</xdr:rowOff>
    </xdr:from>
    <xdr:ext cx="534377" cy="259045"/>
    <xdr:sp macro="" textlink="">
      <xdr:nvSpPr>
        <xdr:cNvPr id="245" name="テキスト ボックス 244"/>
        <xdr:cNvSpPr txBox="1"/>
      </xdr:nvSpPr>
      <xdr:spPr>
        <a:xfrm>
          <a:off x="863111" y="1624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55606</xdr:rowOff>
    </xdr:from>
    <xdr:to>
      <xdr:col>6</xdr:col>
      <xdr:colOff>561975</xdr:colOff>
      <xdr:row>95</xdr:row>
      <xdr:rowOff>157206</xdr:rowOff>
    </xdr:to>
    <xdr:sp macro="" textlink="">
      <xdr:nvSpPr>
        <xdr:cNvPr id="251" name="円/楕円 250"/>
        <xdr:cNvSpPr/>
      </xdr:nvSpPr>
      <xdr:spPr>
        <a:xfrm>
          <a:off x="4584700" y="1634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34033</xdr:rowOff>
    </xdr:from>
    <xdr:ext cx="534377" cy="259045"/>
    <xdr:sp macro="" textlink="">
      <xdr:nvSpPr>
        <xdr:cNvPr id="252" name="扶助費該当値テキスト"/>
        <xdr:cNvSpPr txBox="1"/>
      </xdr:nvSpPr>
      <xdr:spPr>
        <a:xfrm>
          <a:off x="4686300" y="1632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81,539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13626</xdr:rowOff>
    </xdr:from>
    <xdr:to>
      <xdr:col>5</xdr:col>
      <xdr:colOff>409575</xdr:colOff>
      <xdr:row>96</xdr:row>
      <xdr:rowOff>115226</xdr:rowOff>
    </xdr:to>
    <xdr:sp macro="" textlink="">
      <xdr:nvSpPr>
        <xdr:cNvPr id="253" name="円/楕円 252"/>
        <xdr:cNvSpPr/>
      </xdr:nvSpPr>
      <xdr:spPr>
        <a:xfrm>
          <a:off x="3746500" y="1647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106353</xdr:rowOff>
    </xdr:from>
    <xdr:ext cx="534377" cy="259045"/>
    <xdr:sp macro="" textlink="">
      <xdr:nvSpPr>
        <xdr:cNvPr id="254" name="テキスト ボックス 253"/>
        <xdr:cNvSpPr txBox="1"/>
      </xdr:nvSpPr>
      <xdr:spPr>
        <a:xfrm>
          <a:off x="3530111" y="1656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73,610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111516</xdr:rowOff>
    </xdr:from>
    <xdr:to>
      <xdr:col>4</xdr:col>
      <xdr:colOff>206375</xdr:colOff>
      <xdr:row>97</xdr:row>
      <xdr:rowOff>41666</xdr:rowOff>
    </xdr:to>
    <xdr:sp macro="" textlink="">
      <xdr:nvSpPr>
        <xdr:cNvPr id="255" name="円/楕円 254"/>
        <xdr:cNvSpPr/>
      </xdr:nvSpPr>
      <xdr:spPr>
        <a:xfrm>
          <a:off x="2857500" y="1657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32793</xdr:rowOff>
    </xdr:from>
    <xdr:ext cx="534377" cy="259045"/>
    <xdr:sp macro="" textlink="">
      <xdr:nvSpPr>
        <xdr:cNvPr id="256" name="テキスト ボックス 255"/>
        <xdr:cNvSpPr txBox="1"/>
      </xdr:nvSpPr>
      <xdr:spPr>
        <a:xfrm>
          <a:off x="2641111" y="1666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67,615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160338</xdr:rowOff>
    </xdr:from>
    <xdr:to>
      <xdr:col>3</xdr:col>
      <xdr:colOff>3175</xdr:colOff>
      <xdr:row>97</xdr:row>
      <xdr:rowOff>90488</xdr:rowOff>
    </xdr:to>
    <xdr:sp macro="" textlink="">
      <xdr:nvSpPr>
        <xdr:cNvPr id="257" name="円/楕円 256"/>
        <xdr:cNvSpPr/>
      </xdr:nvSpPr>
      <xdr:spPr>
        <a:xfrm>
          <a:off x="1968500" y="1661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81615</xdr:rowOff>
    </xdr:from>
    <xdr:ext cx="534377" cy="259045"/>
    <xdr:sp macro="" textlink="">
      <xdr:nvSpPr>
        <xdr:cNvPr id="258" name="テキスト ボックス 257"/>
        <xdr:cNvSpPr txBox="1"/>
      </xdr:nvSpPr>
      <xdr:spPr>
        <a:xfrm>
          <a:off x="1752111" y="1671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64,625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33235</xdr:rowOff>
    </xdr:from>
    <xdr:to>
      <xdr:col>1</xdr:col>
      <xdr:colOff>485775</xdr:colOff>
      <xdr:row>97</xdr:row>
      <xdr:rowOff>134835</xdr:rowOff>
    </xdr:to>
    <xdr:sp macro="" textlink="">
      <xdr:nvSpPr>
        <xdr:cNvPr id="259" name="円/楕円 258"/>
        <xdr:cNvSpPr/>
      </xdr:nvSpPr>
      <xdr:spPr>
        <a:xfrm>
          <a:off x="1079500" y="166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125962</xdr:rowOff>
    </xdr:from>
    <xdr:ext cx="534377" cy="259045"/>
    <xdr:sp macro="" textlink="">
      <xdr:nvSpPr>
        <xdr:cNvPr id="260" name="テキスト ボックス 259"/>
        <xdr:cNvSpPr txBox="1"/>
      </xdr:nvSpPr>
      <xdr:spPr>
        <a:xfrm>
          <a:off x="863111" y="1675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61,909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55,705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148488</xdr:rowOff>
    </xdr:from>
    <xdr:to>
      <xdr:col>15</xdr:col>
      <xdr:colOff>180340</xdr:colOff>
      <xdr:row>38</xdr:row>
      <xdr:rowOff>80010</xdr:rowOff>
    </xdr:to>
    <xdr:cxnSp macro="">
      <xdr:nvCxnSpPr>
        <xdr:cNvPr id="284" name="直線コネクタ 283"/>
        <xdr:cNvCxnSpPr/>
      </xdr:nvCxnSpPr>
      <xdr:spPr>
        <a:xfrm flipV="1">
          <a:off x="10475595" y="5291988"/>
          <a:ext cx="1270" cy="13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83837</xdr:rowOff>
    </xdr:from>
    <xdr:ext cx="534377" cy="259045"/>
    <xdr:sp macro="" textlink="">
      <xdr:nvSpPr>
        <xdr:cNvPr id="285" name="補助費等最小値テキスト"/>
        <xdr:cNvSpPr txBox="1"/>
      </xdr:nvSpPr>
      <xdr:spPr>
        <a:xfrm>
          <a:off x="10528300" y="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10,700</a:t>
          </a:r>
          <a:endParaRPr kumimoji="1" lang="ja-JP" altLang="en-US" sz="1000" b="1">
            <a:latin typeface="ＭＳ Ｐゴシック"/>
          </a:endParaRPr>
        </a:p>
      </xdr:txBody>
    </xdr:sp>
    <xdr:clientData/>
  </xdr:oneCellAnchor>
  <xdr:twoCellAnchor>
    <xdr:from>
      <xdr:col>15</xdr:col>
      <xdr:colOff>92075</xdr:colOff>
      <xdr:row>38</xdr:row>
      <xdr:rowOff>80010</xdr:rowOff>
    </xdr:from>
    <xdr:to>
      <xdr:col>15</xdr:col>
      <xdr:colOff>269875</xdr:colOff>
      <xdr:row>38</xdr:row>
      <xdr:rowOff>80010</xdr:rowOff>
    </xdr:to>
    <xdr:cxnSp macro="">
      <xdr:nvCxnSpPr>
        <xdr:cNvPr id="286" name="直線コネクタ 285"/>
        <xdr:cNvCxnSpPr/>
      </xdr:nvCxnSpPr>
      <xdr:spPr>
        <a:xfrm>
          <a:off x="10388600" y="659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95165</xdr:rowOff>
    </xdr:from>
    <xdr:ext cx="599010" cy="259045"/>
    <xdr:sp macro="" textlink="">
      <xdr:nvSpPr>
        <xdr:cNvPr id="287" name="補助費等最大値テキスト"/>
        <xdr:cNvSpPr txBox="1"/>
      </xdr:nvSpPr>
      <xdr:spPr>
        <a:xfrm>
          <a:off x="10528300" y="506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113,308</a:t>
          </a:r>
          <a:endParaRPr kumimoji="1" lang="ja-JP" altLang="en-US" sz="1000" b="1">
            <a:latin typeface="ＭＳ Ｐゴシック"/>
          </a:endParaRPr>
        </a:p>
      </xdr:txBody>
    </xdr:sp>
    <xdr:clientData/>
  </xdr:oneCellAnchor>
  <xdr:twoCellAnchor>
    <xdr:from>
      <xdr:col>15</xdr:col>
      <xdr:colOff>92075</xdr:colOff>
      <xdr:row>30</xdr:row>
      <xdr:rowOff>148488</xdr:rowOff>
    </xdr:from>
    <xdr:to>
      <xdr:col>15</xdr:col>
      <xdr:colOff>269875</xdr:colOff>
      <xdr:row>30</xdr:row>
      <xdr:rowOff>148488</xdr:rowOff>
    </xdr:to>
    <xdr:cxnSp macro="">
      <xdr:nvCxnSpPr>
        <xdr:cNvPr id="288" name="直線コネクタ 287"/>
        <xdr:cNvCxnSpPr/>
      </xdr:nvCxnSpPr>
      <xdr:spPr>
        <a:xfrm>
          <a:off x="10388600" y="529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122746</xdr:rowOff>
    </xdr:from>
    <xdr:to>
      <xdr:col>15</xdr:col>
      <xdr:colOff>180975</xdr:colOff>
      <xdr:row>35</xdr:row>
      <xdr:rowOff>127419</xdr:rowOff>
    </xdr:to>
    <xdr:cxnSp macro="">
      <xdr:nvCxnSpPr>
        <xdr:cNvPr id="289" name="直線コネクタ 288"/>
        <xdr:cNvCxnSpPr/>
      </xdr:nvCxnSpPr>
      <xdr:spPr>
        <a:xfrm>
          <a:off x="9639300" y="6123496"/>
          <a:ext cx="838200" cy="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1465</xdr:rowOff>
    </xdr:from>
    <xdr:ext cx="534377" cy="259045"/>
    <xdr:sp macro="" textlink="">
      <xdr:nvSpPr>
        <xdr:cNvPr id="290" name="補助費等平均値テキスト"/>
        <xdr:cNvSpPr txBox="1"/>
      </xdr:nvSpPr>
      <xdr:spPr>
        <a:xfrm>
          <a:off x="10528300" y="6173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38,186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23038</xdr:rowOff>
    </xdr:from>
    <xdr:to>
      <xdr:col>15</xdr:col>
      <xdr:colOff>231775</xdr:colOff>
      <xdr:row>36</xdr:row>
      <xdr:rowOff>124638</xdr:rowOff>
    </xdr:to>
    <xdr:sp macro="" textlink="">
      <xdr:nvSpPr>
        <xdr:cNvPr id="291" name="フローチャート : 判断 290"/>
        <xdr:cNvSpPr/>
      </xdr:nvSpPr>
      <xdr:spPr>
        <a:xfrm>
          <a:off x="104267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62052</xdr:rowOff>
    </xdr:from>
    <xdr:to>
      <xdr:col>14</xdr:col>
      <xdr:colOff>28575</xdr:colOff>
      <xdr:row>35</xdr:row>
      <xdr:rowOff>122746</xdr:rowOff>
    </xdr:to>
    <xdr:cxnSp macro="">
      <xdr:nvCxnSpPr>
        <xdr:cNvPr id="292" name="直線コネクタ 291"/>
        <xdr:cNvCxnSpPr/>
      </xdr:nvCxnSpPr>
      <xdr:spPr>
        <a:xfrm>
          <a:off x="8750300" y="6062802"/>
          <a:ext cx="889000" cy="6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35611</xdr:rowOff>
    </xdr:from>
    <xdr:to>
      <xdr:col>14</xdr:col>
      <xdr:colOff>79375</xdr:colOff>
      <xdr:row>36</xdr:row>
      <xdr:rowOff>137211</xdr:rowOff>
    </xdr:to>
    <xdr:sp macro="" textlink="">
      <xdr:nvSpPr>
        <xdr:cNvPr id="293" name="フローチャート : 判断 292"/>
        <xdr:cNvSpPr/>
      </xdr:nvSpPr>
      <xdr:spPr>
        <a:xfrm>
          <a:off x="9588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128338</xdr:rowOff>
    </xdr:from>
    <xdr:ext cx="534377" cy="259045"/>
    <xdr:sp macro="" textlink="">
      <xdr:nvSpPr>
        <xdr:cNvPr id="294" name="テキスト ボックス 293"/>
        <xdr:cNvSpPr txBox="1"/>
      </xdr:nvSpPr>
      <xdr:spPr>
        <a:xfrm>
          <a:off x="9372111" y="630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17386</xdr:rowOff>
    </xdr:from>
    <xdr:to>
      <xdr:col>12</xdr:col>
      <xdr:colOff>511175</xdr:colOff>
      <xdr:row>35</xdr:row>
      <xdr:rowOff>62052</xdr:rowOff>
    </xdr:to>
    <xdr:cxnSp macro="">
      <xdr:nvCxnSpPr>
        <xdr:cNvPr id="295" name="直線コネクタ 294"/>
        <xdr:cNvCxnSpPr/>
      </xdr:nvCxnSpPr>
      <xdr:spPr>
        <a:xfrm>
          <a:off x="7861300" y="5675236"/>
          <a:ext cx="889000" cy="38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6" name="フローチャート : 判断 295"/>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99547</xdr:rowOff>
    </xdr:from>
    <xdr:ext cx="534377" cy="259045"/>
    <xdr:sp macro="" textlink="">
      <xdr:nvSpPr>
        <xdr:cNvPr id="297" name="テキスト ボックス 296"/>
        <xdr:cNvSpPr txBox="1"/>
      </xdr:nvSpPr>
      <xdr:spPr>
        <a:xfrm>
          <a:off x="8483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17386</xdr:rowOff>
    </xdr:from>
    <xdr:to>
      <xdr:col>11</xdr:col>
      <xdr:colOff>307975</xdr:colOff>
      <xdr:row>35</xdr:row>
      <xdr:rowOff>56743</xdr:rowOff>
    </xdr:to>
    <xdr:cxnSp macro="">
      <xdr:nvCxnSpPr>
        <xdr:cNvPr id="298" name="直線コネクタ 297"/>
        <xdr:cNvCxnSpPr/>
      </xdr:nvCxnSpPr>
      <xdr:spPr>
        <a:xfrm flipV="1">
          <a:off x="6972300" y="5675236"/>
          <a:ext cx="889000" cy="38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299" name="フローチャート : 判断 298"/>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57624</xdr:rowOff>
    </xdr:from>
    <xdr:ext cx="534377" cy="259045"/>
    <xdr:sp macro="" textlink="">
      <xdr:nvSpPr>
        <xdr:cNvPr id="300" name="テキスト ボックス 299"/>
        <xdr:cNvSpPr txBox="1"/>
      </xdr:nvSpPr>
      <xdr:spPr>
        <a:xfrm>
          <a:off x="7594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1" name="フローチャート : 判断 300"/>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96575</xdr:rowOff>
    </xdr:from>
    <xdr:ext cx="534377" cy="259045"/>
    <xdr:sp macro="" textlink="">
      <xdr:nvSpPr>
        <xdr:cNvPr id="302" name="テキスト ボックス 301"/>
        <xdr:cNvSpPr txBox="1"/>
      </xdr:nvSpPr>
      <xdr:spPr>
        <a:xfrm>
          <a:off x="6705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76619</xdr:rowOff>
    </xdr:from>
    <xdr:to>
      <xdr:col>15</xdr:col>
      <xdr:colOff>231775</xdr:colOff>
      <xdr:row>36</xdr:row>
      <xdr:rowOff>6769</xdr:rowOff>
    </xdr:to>
    <xdr:sp macro="" textlink="">
      <xdr:nvSpPr>
        <xdr:cNvPr id="308" name="円/楕円 307"/>
        <xdr:cNvSpPr/>
      </xdr:nvSpPr>
      <xdr:spPr>
        <a:xfrm>
          <a:off x="10426700" y="607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99496</xdr:rowOff>
    </xdr:from>
    <xdr:ext cx="534377" cy="259045"/>
    <xdr:sp macro="" textlink="">
      <xdr:nvSpPr>
        <xdr:cNvPr id="309" name="補助費等該当値テキスト"/>
        <xdr:cNvSpPr txBox="1"/>
      </xdr:nvSpPr>
      <xdr:spPr>
        <a:xfrm>
          <a:off x="10528300" y="592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47,467</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71946</xdr:rowOff>
    </xdr:from>
    <xdr:to>
      <xdr:col>14</xdr:col>
      <xdr:colOff>79375</xdr:colOff>
      <xdr:row>36</xdr:row>
      <xdr:rowOff>2096</xdr:rowOff>
    </xdr:to>
    <xdr:sp macro="" textlink="">
      <xdr:nvSpPr>
        <xdr:cNvPr id="310" name="円/楕円 309"/>
        <xdr:cNvSpPr/>
      </xdr:nvSpPr>
      <xdr:spPr>
        <a:xfrm>
          <a:off x="9588500" y="607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18623</xdr:rowOff>
    </xdr:from>
    <xdr:ext cx="534377" cy="259045"/>
    <xdr:sp macro="" textlink="">
      <xdr:nvSpPr>
        <xdr:cNvPr id="311" name="テキスト ボックス 310"/>
        <xdr:cNvSpPr txBox="1"/>
      </xdr:nvSpPr>
      <xdr:spPr>
        <a:xfrm>
          <a:off x="9372111" y="58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47,835</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11252</xdr:rowOff>
    </xdr:from>
    <xdr:to>
      <xdr:col>12</xdr:col>
      <xdr:colOff>561975</xdr:colOff>
      <xdr:row>35</xdr:row>
      <xdr:rowOff>112852</xdr:rowOff>
    </xdr:to>
    <xdr:sp macro="" textlink="">
      <xdr:nvSpPr>
        <xdr:cNvPr id="312" name="円/楕円 311"/>
        <xdr:cNvSpPr/>
      </xdr:nvSpPr>
      <xdr:spPr>
        <a:xfrm>
          <a:off x="8699500" y="601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129379</xdr:rowOff>
    </xdr:from>
    <xdr:ext cx="534377" cy="259045"/>
    <xdr:sp macro="" textlink="">
      <xdr:nvSpPr>
        <xdr:cNvPr id="313" name="テキスト ボックス 312"/>
        <xdr:cNvSpPr txBox="1"/>
      </xdr:nvSpPr>
      <xdr:spPr>
        <a:xfrm>
          <a:off x="8483111" y="578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52,614</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138036</xdr:rowOff>
    </xdr:from>
    <xdr:to>
      <xdr:col>11</xdr:col>
      <xdr:colOff>358775</xdr:colOff>
      <xdr:row>33</xdr:row>
      <xdr:rowOff>68186</xdr:rowOff>
    </xdr:to>
    <xdr:sp macro="" textlink="">
      <xdr:nvSpPr>
        <xdr:cNvPr id="314" name="円/楕円 313"/>
        <xdr:cNvSpPr/>
      </xdr:nvSpPr>
      <xdr:spPr>
        <a:xfrm>
          <a:off x="7810500" y="562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31</xdr:row>
      <xdr:rowOff>84713</xdr:rowOff>
    </xdr:from>
    <xdr:ext cx="534377" cy="259045"/>
    <xdr:sp macro="" textlink="">
      <xdr:nvSpPr>
        <xdr:cNvPr id="315" name="テキスト ボックス 314"/>
        <xdr:cNvSpPr txBox="1"/>
      </xdr:nvSpPr>
      <xdr:spPr>
        <a:xfrm>
          <a:off x="7594111" y="539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83,131</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5943</xdr:rowOff>
    </xdr:from>
    <xdr:to>
      <xdr:col>10</xdr:col>
      <xdr:colOff>155575</xdr:colOff>
      <xdr:row>35</xdr:row>
      <xdr:rowOff>107543</xdr:rowOff>
    </xdr:to>
    <xdr:sp macro="" textlink="">
      <xdr:nvSpPr>
        <xdr:cNvPr id="316" name="円/楕円 315"/>
        <xdr:cNvSpPr/>
      </xdr:nvSpPr>
      <xdr:spPr>
        <a:xfrm>
          <a:off x="6921500" y="600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124070</xdr:rowOff>
    </xdr:from>
    <xdr:ext cx="534377" cy="259045"/>
    <xdr:sp macro="" textlink="">
      <xdr:nvSpPr>
        <xdr:cNvPr id="317" name="テキスト ボックス 316"/>
        <xdr:cNvSpPr txBox="1"/>
      </xdr:nvSpPr>
      <xdr:spPr>
        <a:xfrm>
          <a:off x="6705111" y="578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53,032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129383</xdr:rowOff>
    </xdr:from>
    <xdr:to>
      <xdr:col>15</xdr:col>
      <xdr:colOff>180340</xdr:colOff>
      <xdr:row>58</xdr:row>
      <xdr:rowOff>157584</xdr:rowOff>
    </xdr:to>
    <xdr:cxnSp macro="">
      <xdr:nvCxnSpPr>
        <xdr:cNvPr id="341" name="直線コネクタ 340"/>
        <xdr:cNvCxnSpPr/>
      </xdr:nvCxnSpPr>
      <xdr:spPr>
        <a:xfrm flipV="1">
          <a:off x="10475595" y="8873333"/>
          <a:ext cx="1270" cy="122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161411</xdr:rowOff>
    </xdr:from>
    <xdr:ext cx="534377" cy="259045"/>
    <xdr:sp macro="" textlink="">
      <xdr:nvSpPr>
        <xdr:cNvPr id="342" name="普通建設事業費最小値テキスト"/>
        <xdr:cNvSpPr txBox="1"/>
      </xdr:nvSpPr>
      <xdr:spPr>
        <a:xfrm>
          <a:off x="10528300" y="10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15,306</a:t>
          </a:r>
          <a:endParaRPr kumimoji="1" lang="ja-JP" altLang="en-US" sz="1000" b="1">
            <a:latin typeface="ＭＳ Ｐゴシック"/>
          </a:endParaRPr>
        </a:p>
      </xdr:txBody>
    </xdr:sp>
    <xdr:clientData/>
  </xdr:oneCellAnchor>
  <xdr:twoCellAnchor>
    <xdr:from>
      <xdr:col>15</xdr:col>
      <xdr:colOff>92075</xdr:colOff>
      <xdr:row>58</xdr:row>
      <xdr:rowOff>157584</xdr:rowOff>
    </xdr:from>
    <xdr:to>
      <xdr:col>15</xdr:col>
      <xdr:colOff>269875</xdr:colOff>
      <xdr:row>58</xdr:row>
      <xdr:rowOff>157584</xdr:rowOff>
    </xdr:to>
    <xdr:cxnSp macro="">
      <xdr:nvCxnSpPr>
        <xdr:cNvPr id="343" name="直線コネクタ 342"/>
        <xdr:cNvCxnSpPr/>
      </xdr:nvCxnSpPr>
      <xdr:spPr>
        <a:xfrm>
          <a:off x="10388600" y="1010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76060</xdr:rowOff>
    </xdr:from>
    <xdr:ext cx="599010" cy="259045"/>
    <xdr:sp macro="" textlink="">
      <xdr:nvSpPr>
        <xdr:cNvPr id="344" name="普通建設事業費最大値テキスト"/>
        <xdr:cNvSpPr txBox="1"/>
      </xdr:nvSpPr>
      <xdr:spPr>
        <a:xfrm>
          <a:off x="10528300" y="864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337,708</a:t>
          </a:r>
          <a:endParaRPr kumimoji="1" lang="ja-JP" altLang="en-US" sz="1000" b="1">
            <a:latin typeface="ＭＳ Ｐゴシック"/>
          </a:endParaRPr>
        </a:p>
      </xdr:txBody>
    </xdr:sp>
    <xdr:clientData/>
  </xdr:oneCellAnchor>
  <xdr:twoCellAnchor>
    <xdr:from>
      <xdr:col>15</xdr:col>
      <xdr:colOff>92075</xdr:colOff>
      <xdr:row>51</xdr:row>
      <xdr:rowOff>129383</xdr:rowOff>
    </xdr:from>
    <xdr:to>
      <xdr:col>15</xdr:col>
      <xdr:colOff>269875</xdr:colOff>
      <xdr:row>51</xdr:row>
      <xdr:rowOff>129383</xdr:rowOff>
    </xdr:to>
    <xdr:cxnSp macro="">
      <xdr:nvCxnSpPr>
        <xdr:cNvPr id="345" name="直線コネクタ 344"/>
        <xdr:cNvCxnSpPr/>
      </xdr:nvCxnSpPr>
      <xdr:spPr>
        <a:xfrm>
          <a:off x="10388600" y="887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94631</xdr:rowOff>
    </xdr:from>
    <xdr:to>
      <xdr:col>15</xdr:col>
      <xdr:colOff>180975</xdr:colOff>
      <xdr:row>57</xdr:row>
      <xdr:rowOff>10857</xdr:rowOff>
    </xdr:to>
    <xdr:cxnSp macro="">
      <xdr:nvCxnSpPr>
        <xdr:cNvPr id="346" name="直線コネクタ 345"/>
        <xdr:cNvCxnSpPr/>
      </xdr:nvCxnSpPr>
      <xdr:spPr>
        <a:xfrm>
          <a:off x="9639300" y="8838581"/>
          <a:ext cx="838200" cy="94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145417</xdr:rowOff>
    </xdr:from>
    <xdr:ext cx="534377" cy="259045"/>
    <xdr:sp macro="" textlink="">
      <xdr:nvSpPr>
        <xdr:cNvPr id="347" name="普通建設事業費平均値テキスト"/>
        <xdr:cNvSpPr txBox="1"/>
      </xdr:nvSpPr>
      <xdr:spPr>
        <a:xfrm>
          <a:off x="10528300" y="9918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44,504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166990</xdr:rowOff>
    </xdr:from>
    <xdr:to>
      <xdr:col>15</xdr:col>
      <xdr:colOff>231775</xdr:colOff>
      <xdr:row>58</xdr:row>
      <xdr:rowOff>97140</xdr:rowOff>
    </xdr:to>
    <xdr:sp macro="" textlink="">
      <xdr:nvSpPr>
        <xdr:cNvPr id="348" name="フローチャート : 判断 347"/>
        <xdr:cNvSpPr/>
      </xdr:nvSpPr>
      <xdr:spPr>
        <a:xfrm>
          <a:off x="104267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94631</xdr:rowOff>
    </xdr:from>
    <xdr:to>
      <xdr:col>14</xdr:col>
      <xdr:colOff>28575</xdr:colOff>
      <xdr:row>54</xdr:row>
      <xdr:rowOff>163779</xdr:rowOff>
    </xdr:to>
    <xdr:cxnSp macro="">
      <xdr:nvCxnSpPr>
        <xdr:cNvPr id="349" name="直線コネクタ 348"/>
        <xdr:cNvCxnSpPr/>
      </xdr:nvCxnSpPr>
      <xdr:spPr>
        <a:xfrm flipV="1">
          <a:off x="8750300" y="8838581"/>
          <a:ext cx="889000" cy="58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156421</xdr:rowOff>
    </xdr:from>
    <xdr:to>
      <xdr:col>14</xdr:col>
      <xdr:colOff>79375</xdr:colOff>
      <xdr:row>58</xdr:row>
      <xdr:rowOff>86571</xdr:rowOff>
    </xdr:to>
    <xdr:sp macro="" textlink="">
      <xdr:nvSpPr>
        <xdr:cNvPr id="350" name="フローチャート : 判断 349"/>
        <xdr:cNvSpPr/>
      </xdr:nvSpPr>
      <xdr:spPr>
        <a:xfrm>
          <a:off x="95885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77698</xdr:rowOff>
    </xdr:from>
    <xdr:ext cx="534377" cy="259045"/>
    <xdr:sp macro="" textlink="">
      <xdr:nvSpPr>
        <xdr:cNvPr id="351" name="テキスト ボックス 350"/>
        <xdr:cNvSpPr txBox="1"/>
      </xdr:nvSpPr>
      <xdr:spPr>
        <a:xfrm>
          <a:off x="9372111" y="1002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163779</xdr:rowOff>
    </xdr:from>
    <xdr:to>
      <xdr:col>12</xdr:col>
      <xdr:colOff>511175</xdr:colOff>
      <xdr:row>57</xdr:row>
      <xdr:rowOff>166214</xdr:rowOff>
    </xdr:to>
    <xdr:cxnSp macro="">
      <xdr:nvCxnSpPr>
        <xdr:cNvPr id="352" name="直線コネクタ 351"/>
        <xdr:cNvCxnSpPr/>
      </xdr:nvCxnSpPr>
      <xdr:spPr>
        <a:xfrm flipV="1">
          <a:off x="7861300" y="9422079"/>
          <a:ext cx="889000" cy="51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84118</xdr:rowOff>
    </xdr:from>
    <xdr:to>
      <xdr:col>12</xdr:col>
      <xdr:colOff>561975</xdr:colOff>
      <xdr:row>58</xdr:row>
      <xdr:rowOff>14268</xdr:rowOff>
    </xdr:to>
    <xdr:sp macro="" textlink="">
      <xdr:nvSpPr>
        <xdr:cNvPr id="353" name="フローチャート : 判断 352"/>
        <xdr:cNvSpPr/>
      </xdr:nvSpPr>
      <xdr:spPr>
        <a:xfrm>
          <a:off x="8699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5395</xdr:rowOff>
    </xdr:from>
    <xdr:ext cx="534377" cy="259045"/>
    <xdr:sp macro="" textlink="">
      <xdr:nvSpPr>
        <xdr:cNvPr id="354" name="テキスト ボックス 353"/>
        <xdr:cNvSpPr txBox="1"/>
      </xdr:nvSpPr>
      <xdr:spPr>
        <a:xfrm>
          <a:off x="8483111" y="994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166214</xdr:rowOff>
    </xdr:from>
    <xdr:to>
      <xdr:col>11</xdr:col>
      <xdr:colOff>307975</xdr:colOff>
      <xdr:row>58</xdr:row>
      <xdr:rowOff>51209</xdr:rowOff>
    </xdr:to>
    <xdr:cxnSp macro="">
      <xdr:nvCxnSpPr>
        <xdr:cNvPr id="355" name="直線コネクタ 354"/>
        <xdr:cNvCxnSpPr/>
      </xdr:nvCxnSpPr>
      <xdr:spPr>
        <a:xfrm flipV="1">
          <a:off x="6972300" y="9938864"/>
          <a:ext cx="889000" cy="5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92877</xdr:rowOff>
    </xdr:from>
    <xdr:to>
      <xdr:col>11</xdr:col>
      <xdr:colOff>358775</xdr:colOff>
      <xdr:row>58</xdr:row>
      <xdr:rowOff>23027</xdr:rowOff>
    </xdr:to>
    <xdr:sp macro="" textlink="">
      <xdr:nvSpPr>
        <xdr:cNvPr id="356" name="フローチャート : 判断 355"/>
        <xdr:cNvSpPr/>
      </xdr:nvSpPr>
      <xdr:spPr>
        <a:xfrm>
          <a:off x="7810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39554</xdr:rowOff>
    </xdr:from>
    <xdr:ext cx="534377" cy="259045"/>
    <xdr:sp macro="" textlink="">
      <xdr:nvSpPr>
        <xdr:cNvPr id="357" name="テキスト ボックス 356"/>
        <xdr:cNvSpPr txBox="1"/>
      </xdr:nvSpPr>
      <xdr:spPr>
        <a:xfrm>
          <a:off x="7594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142697</xdr:rowOff>
    </xdr:from>
    <xdr:to>
      <xdr:col>10</xdr:col>
      <xdr:colOff>155575</xdr:colOff>
      <xdr:row>58</xdr:row>
      <xdr:rowOff>72847</xdr:rowOff>
    </xdr:to>
    <xdr:sp macro="" textlink="">
      <xdr:nvSpPr>
        <xdr:cNvPr id="358" name="フローチャート : 判断 357"/>
        <xdr:cNvSpPr/>
      </xdr:nvSpPr>
      <xdr:spPr>
        <a:xfrm>
          <a:off x="6921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89374</xdr:rowOff>
    </xdr:from>
    <xdr:ext cx="534377" cy="259045"/>
    <xdr:sp macro="" textlink="">
      <xdr:nvSpPr>
        <xdr:cNvPr id="359" name="テキスト ボックス 358"/>
        <xdr:cNvSpPr txBox="1"/>
      </xdr:nvSpPr>
      <xdr:spPr>
        <a:xfrm>
          <a:off x="6705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131507</xdr:rowOff>
    </xdr:from>
    <xdr:to>
      <xdr:col>15</xdr:col>
      <xdr:colOff>231775</xdr:colOff>
      <xdr:row>57</xdr:row>
      <xdr:rowOff>61657</xdr:rowOff>
    </xdr:to>
    <xdr:sp macro="" textlink="">
      <xdr:nvSpPr>
        <xdr:cNvPr id="365" name="円/楕円 364"/>
        <xdr:cNvSpPr/>
      </xdr:nvSpPr>
      <xdr:spPr>
        <a:xfrm>
          <a:off x="10426700" y="973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154384</xdr:rowOff>
    </xdr:from>
    <xdr:ext cx="534377" cy="259045"/>
    <xdr:sp macro="" textlink="">
      <xdr:nvSpPr>
        <xdr:cNvPr id="366" name="普通建設事業費該当値テキスト"/>
        <xdr:cNvSpPr txBox="1"/>
      </xdr:nvSpPr>
      <xdr:spPr>
        <a:xfrm>
          <a:off x="10528300" y="958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98,817</a:t>
          </a:r>
          <a:endParaRPr kumimoji="1" lang="ja-JP" altLang="en-US" sz="1000" b="1">
            <a:solidFill>
              <a:srgbClr val="FF0000"/>
            </a:solidFill>
            <a:latin typeface="ＭＳ Ｐゴシック"/>
          </a:endParaRPr>
        </a:p>
      </xdr:txBody>
    </xdr:sp>
    <xdr:clientData/>
  </xdr:oneCellAnchor>
  <xdr:twoCellAnchor>
    <xdr:from>
      <xdr:col>13</xdr:col>
      <xdr:colOff>663575</xdr:colOff>
      <xdr:row>51</xdr:row>
      <xdr:rowOff>43831</xdr:rowOff>
    </xdr:from>
    <xdr:to>
      <xdr:col>14</xdr:col>
      <xdr:colOff>79375</xdr:colOff>
      <xdr:row>51</xdr:row>
      <xdr:rowOff>145431</xdr:rowOff>
    </xdr:to>
    <xdr:sp macro="" textlink="">
      <xdr:nvSpPr>
        <xdr:cNvPr id="367" name="円/楕円 366"/>
        <xdr:cNvSpPr/>
      </xdr:nvSpPr>
      <xdr:spPr>
        <a:xfrm>
          <a:off x="9588500" y="878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49</xdr:row>
      <xdr:rowOff>161958</xdr:rowOff>
    </xdr:from>
    <xdr:ext cx="599010" cy="259045"/>
    <xdr:sp macro="" textlink="">
      <xdr:nvSpPr>
        <xdr:cNvPr id="368" name="テキスト ボックス 367"/>
        <xdr:cNvSpPr txBox="1"/>
      </xdr:nvSpPr>
      <xdr:spPr>
        <a:xfrm>
          <a:off x="9339794" y="8563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346,829</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112979</xdr:rowOff>
    </xdr:from>
    <xdr:to>
      <xdr:col>12</xdr:col>
      <xdr:colOff>561975</xdr:colOff>
      <xdr:row>55</xdr:row>
      <xdr:rowOff>43129</xdr:rowOff>
    </xdr:to>
    <xdr:sp macro="" textlink="">
      <xdr:nvSpPr>
        <xdr:cNvPr id="369" name="円/楕円 368"/>
        <xdr:cNvSpPr/>
      </xdr:nvSpPr>
      <xdr:spPr>
        <a:xfrm>
          <a:off x="8699500" y="937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59656</xdr:rowOff>
    </xdr:from>
    <xdr:ext cx="599010" cy="259045"/>
    <xdr:sp macro="" textlink="">
      <xdr:nvSpPr>
        <xdr:cNvPr id="370" name="テキスト ボックス 369"/>
        <xdr:cNvSpPr txBox="1"/>
      </xdr:nvSpPr>
      <xdr:spPr>
        <a:xfrm>
          <a:off x="8450794" y="914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193,680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115414</xdr:rowOff>
    </xdr:from>
    <xdr:to>
      <xdr:col>11</xdr:col>
      <xdr:colOff>358775</xdr:colOff>
      <xdr:row>58</xdr:row>
      <xdr:rowOff>45564</xdr:rowOff>
    </xdr:to>
    <xdr:sp macro="" textlink="">
      <xdr:nvSpPr>
        <xdr:cNvPr id="371" name="円/楕円 370"/>
        <xdr:cNvSpPr/>
      </xdr:nvSpPr>
      <xdr:spPr>
        <a:xfrm>
          <a:off x="7810500" y="988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36691</xdr:rowOff>
    </xdr:from>
    <xdr:ext cx="534377" cy="259045"/>
    <xdr:sp macro="" textlink="">
      <xdr:nvSpPr>
        <xdr:cNvPr id="372" name="テキスト ボックス 371"/>
        <xdr:cNvSpPr txBox="1"/>
      </xdr:nvSpPr>
      <xdr:spPr>
        <a:xfrm>
          <a:off x="7594111" y="998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58,041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409</xdr:rowOff>
    </xdr:from>
    <xdr:to>
      <xdr:col>10</xdr:col>
      <xdr:colOff>155575</xdr:colOff>
      <xdr:row>58</xdr:row>
      <xdr:rowOff>102009</xdr:rowOff>
    </xdr:to>
    <xdr:sp macro="" textlink="">
      <xdr:nvSpPr>
        <xdr:cNvPr id="373" name="円/楕円 372"/>
        <xdr:cNvSpPr/>
      </xdr:nvSpPr>
      <xdr:spPr>
        <a:xfrm>
          <a:off x="6921500" y="994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93136</xdr:rowOff>
    </xdr:from>
    <xdr:ext cx="534377" cy="259045"/>
    <xdr:sp macro="" textlink="">
      <xdr:nvSpPr>
        <xdr:cNvPr id="374" name="テキスト ボックス 373"/>
        <xdr:cNvSpPr txBox="1"/>
      </xdr:nvSpPr>
      <xdr:spPr>
        <a:xfrm>
          <a:off x="6705111" y="1003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43,226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120275</xdr:rowOff>
    </xdr:from>
    <xdr:to>
      <xdr:col>15</xdr:col>
      <xdr:colOff>180340</xdr:colOff>
      <xdr:row>78</xdr:row>
      <xdr:rowOff>25400</xdr:rowOff>
    </xdr:to>
    <xdr:cxnSp macro="">
      <xdr:nvCxnSpPr>
        <xdr:cNvPr id="394" name="直線コネクタ 393"/>
        <xdr:cNvCxnSpPr/>
      </xdr:nvCxnSpPr>
      <xdr:spPr>
        <a:xfrm flipV="1">
          <a:off x="10475595" y="12121775"/>
          <a:ext cx="1270" cy="127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66952</xdr:rowOff>
    </xdr:from>
    <xdr:ext cx="599010" cy="259045"/>
    <xdr:sp macro="" textlink="">
      <xdr:nvSpPr>
        <xdr:cNvPr id="397" name="普通建設事業費 （ うち新規整備　）最大値テキスト"/>
        <xdr:cNvSpPr txBox="1"/>
      </xdr:nvSpPr>
      <xdr:spPr>
        <a:xfrm>
          <a:off x="10528300" y="1189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223,399</a:t>
          </a:r>
          <a:endParaRPr kumimoji="1" lang="ja-JP" altLang="en-US" sz="1000" b="1">
            <a:latin typeface="ＭＳ Ｐゴシック"/>
          </a:endParaRPr>
        </a:p>
      </xdr:txBody>
    </xdr:sp>
    <xdr:clientData/>
  </xdr:oneCellAnchor>
  <xdr:twoCellAnchor>
    <xdr:from>
      <xdr:col>15</xdr:col>
      <xdr:colOff>92075</xdr:colOff>
      <xdr:row>70</xdr:row>
      <xdr:rowOff>120275</xdr:rowOff>
    </xdr:from>
    <xdr:to>
      <xdr:col>15</xdr:col>
      <xdr:colOff>269875</xdr:colOff>
      <xdr:row>70</xdr:row>
      <xdr:rowOff>120275</xdr:rowOff>
    </xdr:to>
    <xdr:cxnSp macro="">
      <xdr:nvCxnSpPr>
        <xdr:cNvPr id="398" name="直線コネクタ 397"/>
        <xdr:cNvCxnSpPr/>
      </xdr:nvCxnSpPr>
      <xdr:spPr>
        <a:xfrm>
          <a:off x="10388600" y="1212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147307</xdr:rowOff>
    </xdr:from>
    <xdr:to>
      <xdr:col>15</xdr:col>
      <xdr:colOff>180975</xdr:colOff>
      <xdr:row>76</xdr:row>
      <xdr:rowOff>14467</xdr:rowOff>
    </xdr:to>
    <xdr:cxnSp macro="">
      <xdr:nvCxnSpPr>
        <xdr:cNvPr id="399" name="直線コネクタ 398"/>
        <xdr:cNvCxnSpPr/>
      </xdr:nvCxnSpPr>
      <xdr:spPr>
        <a:xfrm>
          <a:off x="9639300" y="12148807"/>
          <a:ext cx="838200" cy="89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46998</xdr:rowOff>
    </xdr:from>
    <xdr:ext cx="534377" cy="259045"/>
    <xdr:sp macro="" textlink="">
      <xdr:nvSpPr>
        <xdr:cNvPr id="400" name="普通建設事業費 （ うち新規整備　）平均値テキスト"/>
        <xdr:cNvSpPr txBox="1"/>
      </xdr:nvSpPr>
      <xdr:spPr>
        <a:xfrm>
          <a:off x="10528300" y="13248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68571</xdr:rowOff>
    </xdr:from>
    <xdr:to>
      <xdr:col>15</xdr:col>
      <xdr:colOff>231775</xdr:colOff>
      <xdr:row>77</xdr:row>
      <xdr:rowOff>170171</xdr:rowOff>
    </xdr:to>
    <xdr:sp macro="" textlink="">
      <xdr:nvSpPr>
        <xdr:cNvPr id="401" name="フローチャート : 判断 400"/>
        <xdr:cNvSpPr/>
      </xdr:nvSpPr>
      <xdr:spPr>
        <a:xfrm>
          <a:off x="104267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70</xdr:row>
      <xdr:rowOff>147307</xdr:rowOff>
    </xdr:from>
    <xdr:to>
      <xdr:col>14</xdr:col>
      <xdr:colOff>28575</xdr:colOff>
      <xdr:row>74</xdr:row>
      <xdr:rowOff>20268</xdr:rowOff>
    </xdr:to>
    <xdr:cxnSp macro="">
      <xdr:nvCxnSpPr>
        <xdr:cNvPr id="402" name="直線コネクタ 401"/>
        <xdr:cNvCxnSpPr/>
      </xdr:nvCxnSpPr>
      <xdr:spPr>
        <a:xfrm flipV="1">
          <a:off x="8750300" y="12148807"/>
          <a:ext cx="889000" cy="55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33682</xdr:rowOff>
    </xdr:from>
    <xdr:to>
      <xdr:col>14</xdr:col>
      <xdr:colOff>79375</xdr:colOff>
      <xdr:row>77</xdr:row>
      <xdr:rowOff>135282</xdr:rowOff>
    </xdr:to>
    <xdr:sp macro="" textlink="">
      <xdr:nvSpPr>
        <xdr:cNvPr id="403" name="フローチャート : 判断 402"/>
        <xdr:cNvSpPr/>
      </xdr:nvSpPr>
      <xdr:spPr>
        <a:xfrm>
          <a:off x="9588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126409</xdr:rowOff>
    </xdr:from>
    <xdr:ext cx="534377" cy="259045"/>
    <xdr:sp macro="" textlink="">
      <xdr:nvSpPr>
        <xdr:cNvPr id="404" name="テキスト ボックス 403"/>
        <xdr:cNvSpPr txBox="1"/>
      </xdr:nvSpPr>
      <xdr:spPr>
        <a:xfrm>
          <a:off x="9372111" y="1332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157308</xdr:rowOff>
    </xdr:from>
    <xdr:to>
      <xdr:col>12</xdr:col>
      <xdr:colOff>561975</xdr:colOff>
      <xdr:row>77</xdr:row>
      <xdr:rowOff>87458</xdr:rowOff>
    </xdr:to>
    <xdr:sp macro="" textlink="">
      <xdr:nvSpPr>
        <xdr:cNvPr id="405" name="フローチャート : 判断 404"/>
        <xdr:cNvSpPr/>
      </xdr:nvSpPr>
      <xdr:spPr>
        <a:xfrm>
          <a:off x="8699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78585</xdr:rowOff>
    </xdr:from>
    <xdr:ext cx="534377" cy="259045"/>
    <xdr:sp macro="" textlink="">
      <xdr:nvSpPr>
        <xdr:cNvPr id="406" name="テキスト ボックス 405"/>
        <xdr:cNvSpPr txBox="1"/>
      </xdr:nvSpPr>
      <xdr:spPr>
        <a:xfrm>
          <a:off x="8483111" y="1328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135117</xdr:rowOff>
    </xdr:from>
    <xdr:to>
      <xdr:col>15</xdr:col>
      <xdr:colOff>231775</xdr:colOff>
      <xdr:row>76</xdr:row>
      <xdr:rowOff>65267</xdr:rowOff>
    </xdr:to>
    <xdr:sp macro="" textlink="">
      <xdr:nvSpPr>
        <xdr:cNvPr id="412" name="円/楕円 411"/>
        <xdr:cNvSpPr/>
      </xdr:nvSpPr>
      <xdr:spPr>
        <a:xfrm>
          <a:off x="10426700" y="1299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157994</xdr:rowOff>
    </xdr:from>
    <xdr:ext cx="534377" cy="259045"/>
    <xdr:sp macro="" textlink="">
      <xdr:nvSpPr>
        <xdr:cNvPr id="413" name="普通建設事業費 （ うち新規整備　）該当値テキスト"/>
        <xdr:cNvSpPr txBox="1"/>
      </xdr:nvSpPr>
      <xdr:spPr>
        <a:xfrm>
          <a:off x="10528300" y="1284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61,913</a:t>
          </a:r>
          <a:endParaRPr kumimoji="1" lang="ja-JP" altLang="en-US" sz="1000" b="1">
            <a:solidFill>
              <a:srgbClr val="FF0000"/>
            </a:solidFill>
            <a:latin typeface="ＭＳ Ｐゴシック"/>
          </a:endParaRPr>
        </a:p>
      </xdr:txBody>
    </xdr:sp>
    <xdr:clientData/>
  </xdr:oneCellAnchor>
  <xdr:twoCellAnchor>
    <xdr:from>
      <xdr:col>13</xdr:col>
      <xdr:colOff>663575</xdr:colOff>
      <xdr:row>70</xdr:row>
      <xdr:rowOff>96507</xdr:rowOff>
    </xdr:from>
    <xdr:to>
      <xdr:col>14</xdr:col>
      <xdr:colOff>79375</xdr:colOff>
      <xdr:row>71</xdr:row>
      <xdr:rowOff>26657</xdr:rowOff>
    </xdr:to>
    <xdr:sp macro="" textlink="">
      <xdr:nvSpPr>
        <xdr:cNvPr id="414" name="円/楕円 413"/>
        <xdr:cNvSpPr/>
      </xdr:nvSpPr>
      <xdr:spPr>
        <a:xfrm>
          <a:off x="9588500" y="1209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69</xdr:row>
      <xdr:rowOff>43184</xdr:rowOff>
    </xdr:from>
    <xdr:ext cx="599010" cy="259045"/>
    <xdr:sp macro="" textlink="">
      <xdr:nvSpPr>
        <xdr:cNvPr id="415" name="テキスト ボックス 414"/>
        <xdr:cNvSpPr txBox="1"/>
      </xdr:nvSpPr>
      <xdr:spPr>
        <a:xfrm>
          <a:off x="9339794" y="11873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218,669</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140918</xdr:rowOff>
    </xdr:from>
    <xdr:to>
      <xdr:col>12</xdr:col>
      <xdr:colOff>561975</xdr:colOff>
      <xdr:row>74</xdr:row>
      <xdr:rowOff>71068</xdr:rowOff>
    </xdr:to>
    <xdr:sp macro="" textlink="">
      <xdr:nvSpPr>
        <xdr:cNvPr id="416" name="円/楕円 415"/>
        <xdr:cNvSpPr/>
      </xdr:nvSpPr>
      <xdr:spPr>
        <a:xfrm>
          <a:off x="8699500" y="1265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72</xdr:row>
      <xdr:rowOff>87595</xdr:rowOff>
    </xdr:from>
    <xdr:ext cx="599010" cy="259045"/>
    <xdr:sp macro="" textlink="">
      <xdr:nvSpPr>
        <xdr:cNvPr id="417" name="テキスト ボックス 416"/>
        <xdr:cNvSpPr txBox="1"/>
      </xdr:nvSpPr>
      <xdr:spPr>
        <a:xfrm>
          <a:off x="8450794" y="12431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120,898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8" name="直線コネクタ 42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9" name="テキスト ボックス 42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0" name="直線コネクタ 42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1" name="テキスト ボックス 43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3" name="テキスト ボックス 43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4" name="直線コネクタ 43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5" name="テキスト ボックス 43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6" name="直線コネクタ 43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7" name="テキスト ボックス 43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158655</xdr:rowOff>
    </xdr:from>
    <xdr:to>
      <xdr:col>15</xdr:col>
      <xdr:colOff>180340</xdr:colOff>
      <xdr:row>99</xdr:row>
      <xdr:rowOff>34925</xdr:rowOff>
    </xdr:to>
    <xdr:cxnSp macro="">
      <xdr:nvCxnSpPr>
        <xdr:cNvPr id="441" name="直線コネクタ 440"/>
        <xdr:cNvCxnSpPr/>
      </xdr:nvCxnSpPr>
      <xdr:spPr>
        <a:xfrm flipV="1">
          <a:off x="10475595" y="15589155"/>
          <a:ext cx="1270" cy="1419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38752</xdr:rowOff>
    </xdr:from>
    <xdr:ext cx="378565" cy="259045"/>
    <xdr:sp macro="" textlink="">
      <xdr:nvSpPr>
        <xdr:cNvPr id="442" name="普通建設事業費 （ うち更新整備　）最小値テキスト"/>
        <xdr:cNvSpPr txBox="1"/>
      </xdr:nvSpPr>
      <xdr:spPr>
        <a:xfrm>
          <a:off x="10528300" y="1701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15</xdr:col>
      <xdr:colOff>92075</xdr:colOff>
      <xdr:row>99</xdr:row>
      <xdr:rowOff>34925</xdr:rowOff>
    </xdr:from>
    <xdr:to>
      <xdr:col>15</xdr:col>
      <xdr:colOff>269875</xdr:colOff>
      <xdr:row>99</xdr:row>
      <xdr:rowOff>34925</xdr:rowOff>
    </xdr:to>
    <xdr:cxnSp macro="">
      <xdr:nvCxnSpPr>
        <xdr:cNvPr id="443" name="直線コネクタ 442"/>
        <xdr:cNvCxnSpPr/>
      </xdr:nvCxnSpPr>
      <xdr:spPr>
        <a:xfrm>
          <a:off x="10388600" y="1700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105332</xdr:rowOff>
    </xdr:from>
    <xdr:ext cx="534377" cy="259045"/>
    <xdr:sp macro="" textlink="">
      <xdr:nvSpPr>
        <xdr:cNvPr id="444" name="普通建設事業費 （ うち更新整備　）最大値テキスト"/>
        <xdr:cNvSpPr txBox="1"/>
      </xdr:nvSpPr>
      <xdr:spPr>
        <a:xfrm>
          <a:off x="10528300" y="1536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75,005</a:t>
          </a:r>
          <a:endParaRPr kumimoji="1" lang="ja-JP" altLang="en-US" sz="1000" b="1">
            <a:latin typeface="ＭＳ Ｐゴシック"/>
          </a:endParaRPr>
        </a:p>
      </xdr:txBody>
    </xdr:sp>
    <xdr:clientData/>
  </xdr:oneCellAnchor>
  <xdr:twoCellAnchor>
    <xdr:from>
      <xdr:col>15</xdr:col>
      <xdr:colOff>92075</xdr:colOff>
      <xdr:row>90</xdr:row>
      <xdr:rowOff>158655</xdr:rowOff>
    </xdr:from>
    <xdr:to>
      <xdr:col>15</xdr:col>
      <xdr:colOff>269875</xdr:colOff>
      <xdr:row>90</xdr:row>
      <xdr:rowOff>158655</xdr:rowOff>
    </xdr:to>
    <xdr:cxnSp macro="">
      <xdr:nvCxnSpPr>
        <xdr:cNvPr id="445" name="直線コネクタ 444"/>
        <xdr:cNvCxnSpPr/>
      </xdr:nvCxnSpPr>
      <xdr:spPr>
        <a:xfrm>
          <a:off x="10388600" y="155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15456</xdr:rowOff>
    </xdr:from>
    <xdr:to>
      <xdr:col>15</xdr:col>
      <xdr:colOff>180975</xdr:colOff>
      <xdr:row>97</xdr:row>
      <xdr:rowOff>77902</xdr:rowOff>
    </xdr:to>
    <xdr:cxnSp macro="">
      <xdr:nvCxnSpPr>
        <xdr:cNvPr id="446" name="直線コネクタ 445"/>
        <xdr:cNvCxnSpPr/>
      </xdr:nvCxnSpPr>
      <xdr:spPr>
        <a:xfrm>
          <a:off x="9639300" y="16474656"/>
          <a:ext cx="838200" cy="23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100309</xdr:rowOff>
    </xdr:from>
    <xdr:ext cx="534377" cy="259045"/>
    <xdr:sp macro="" textlink="">
      <xdr:nvSpPr>
        <xdr:cNvPr id="447" name="普通建設事業費 （ うち更新整備　）平均値テキスト"/>
        <xdr:cNvSpPr txBox="1"/>
      </xdr:nvSpPr>
      <xdr:spPr>
        <a:xfrm>
          <a:off x="10528300" y="16388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77432</xdr:rowOff>
    </xdr:from>
    <xdr:to>
      <xdr:col>15</xdr:col>
      <xdr:colOff>231775</xdr:colOff>
      <xdr:row>97</xdr:row>
      <xdr:rowOff>7582</xdr:rowOff>
    </xdr:to>
    <xdr:sp macro="" textlink="">
      <xdr:nvSpPr>
        <xdr:cNvPr id="448" name="フローチャート : 判断 447"/>
        <xdr:cNvSpPr/>
      </xdr:nvSpPr>
      <xdr:spPr>
        <a:xfrm>
          <a:off x="104267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15456</xdr:rowOff>
    </xdr:from>
    <xdr:to>
      <xdr:col>14</xdr:col>
      <xdr:colOff>28575</xdr:colOff>
      <xdr:row>98</xdr:row>
      <xdr:rowOff>143757</xdr:rowOff>
    </xdr:to>
    <xdr:cxnSp macro="">
      <xdr:nvCxnSpPr>
        <xdr:cNvPr id="449" name="直線コネクタ 448"/>
        <xdr:cNvCxnSpPr/>
      </xdr:nvCxnSpPr>
      <xdr:spPr>
        <a:xfrm flipV="1">
          <a:off x="8750300" y="16474656"/>
          <a:ext cx="889000" cy="47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1612</xdr:rowOff>
    </xdr:from>
    <xdr:to>
      <xdr:col>14</xdr:col>
      <xdr:colOff>79375</xdr:colOff>
      <xdr:row>97</xdr:row>
      <xdr:rowOff>103212</xdr:rowOff>
    </xdr:to>
    <xdr:sp macro="" textlink="">
      <xdr:nvSpPr>
        <xdr:cNvPr id="450" name="フローチャート : 判断 449"/>
        <xdr:cNvSpPr/>
      </xdr:nvSpPr>
      <xdr:spPr>
        <a:xfrm>
          <a:off x="9588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94339</xdr:rowOff>
    </xdr:from>
    <xdr:ext cx="534377" cy="259045"/>
    <xdr:sp macro="" textlink="">
      <xdr:nvSpPr>
        <xdr:cNvPr id="451" name="テキスト ボックス 450"/>
        <xdr:cNvSpPr txBox="1"/>
      </xdr:nvSpPr>
      <xdr:spPr>
        <a:xfrm>
          <a:off x="9372111" y="1672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16814</xdr:rowOff>
    </xdr:from>
    <xdr:to>
      <xdr:col>12</xdr:col>
      <xdr:colOff>561975</xdr:colOff>
      <xdr:row>96</xdr:row>
      <xdr:rowOff>118414</xdr:rowOff>
    </xdr:to>
    <xdr:sp macro="" textlink="">
      <xdr:nvSpPr>
        <xdr:cNvPr id="452" name="フローチャート : 判断 451"/>
        <xdr:cNvSpPr/>
      </xdr:nvSpPr>
      <xdr:spPr>
        <a:xfrm>
          <a:off x="8699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134941</xdr:rowOff>
    </xdr:from>
    <xdr:ext cx="534377" cy="259045"/>
    <xdr:sp macro="" textlink="">
      <xdr:nvSpPr>
        <xdr:cNvPr id="453" name="テキスト ボックス 452"/>
        <xdr:cNvSpPr txBox="1"/>
      </xdr:nvSpPr>
      <xdr:spPr>
        <a:xfrm>
          <a:off x="8483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27102</xdr:rowOff>
    </xdr:from>
    <xdr:to>
      <xdr:col>15</xdr:col>
      <xdr:colOff>231775</xdr:colOff>
      <xdr:row>97</xdr:row>
      <xdr:rowOff>128702</xdr:rowOff>
    </xdr:to>
    <xdr:sp macro="" textlink="">
      <xdr:nvSpPr>
        <xdr:cNvPr id="459" name="円/楕円 458"/>
        <xdr:cNvSpPr/>
      </xdr:nvSpPr>
      <xdr:spPr>
        <a:xfrm>
          <a:off x="10426700" y="1665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5529</xdr:rowOff>
    </xdr:from>
    <xdr:ext cx="534377" cy="259045"/>
    <xdr:sp macro="" textlink="">
      <xdr:nvSpPr>
        <xdr:cNvPr id="460" name="普通建設事業費 （ うち更新整備　）該当値テキスト"/>
        <xdr:cNvSpPr txBox="1"/>
      </xdr:nvSpPr>
      <xdr:spPr>
        <a:xfrm>
          <a:off x="10528300" y="1663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16,244</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136106</xdr:rowOff>
    </xdr:from>
    <xdr:to>
      <xdr:col>14</xdr:col>
      <xdr:colOff>79375</xdr:colOff>
      <xdr:row>96</xdr:row>
      <xdr:rowOff>66256</xdr:rowOff>
    </xdr:to>
    <xdr:sp macro="" textlink="">
      <xdr:nvSpPr>
        <xdr:cNvPr id="461" name="円/楕円 460"/>
        <xdr:cNvSpPr/>
      </xdr:nvSpPr>
      <xdr:spPr>
        <a:xfrm>
          <a:off x="9588500" y="1642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82783</xdr:rowOff>
    </xdr:from>
    <xdr:ext cx="534377" cy="259045"/>
    <xdr:sp macro="" textlink="">
      <xdr:nvSpPr>
        <xdr:cNvPr id="462" name="テキスト ボックス 461"/>
        <xdr:cNvSpPr txBox="1"/>
      </xdr:nvSpPr>
      <xdr:spPr>
        <a:xfrm>
          <a:off x="9372111" y="1619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28,522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92957</xdr:rowOff>
    </xdr:from>
    <xdr:to>
      <xdr:col>12</xdr:col>
      <xdr:colOff>561975</xdr:colOff>
      <xdr:row>99</xdr:row>
      <xdr:rowOff>23107</xdr:rowOff>
    </xdr:to>
    <xdr:sp macro="" textlink="">
      <xdr:nvSpPr>
        <xdr:cNvPr id="463" name="円/楕円 462"/>
        <xdr:cNvSpPr/>
      </xdr:nvSpPr>
      <xdr:spPr>
        <a:xfrm>
          <a:off x="8699500" y="1689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99</xdr:row>
      <xdr:rowOff>14234</xdr:rowOff>
    </xdr:from>
    <xdr:ext cx="469744" cy="259045"/>
    <xdr:sp macro="" textlink="">
      <xdr:nvSpPr>
        <xdr:cNvPr id="464" name="テキスト ボックス 463"/>
        <xdr:cNvSpPr txBox="1"/>
      </xdr:nvSpPr>
      <xdr:spPr>
        <a:xfrm>
          <a:off x="8515427" y="1698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8" name="テキスト ボックス 47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0" name="テキスト ボックス 47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2" name="テキスト ボックス 48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4" name="テキスト ボックス 48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55621</xdr:rowOff>
    </xdr:from>
    <xdr:to>
      <xdr:col>23</xdr:col>
      <xdr:colOff>516889</xdr:colOff>
      <xdr:row>38</xdr:row>
      <xdr:rowOff>139700</xdr:rowOff>
    </xdr:to>
    <xdr:cxnSp macro="">
      <xdr:nvCxnSpPr>
        <xdr:cNvPr id="486" name="直線コネクタ 485"/>
        <xdr:cNvCxnSpPr/>
      </xdr:nvCxnSpPr>
      <xdr:spPr>
        <a:xfrm flipV="1">
          <a:off x="16317595" y="5370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3446</xdr:rowOff>
    </xdr:from>
    <xdr:ext cx="249299" cy="259045"/>
    <xdr:sp macro="" textlink="">
      <xdr:nvSpPr>
        <xdr:cNvPr id="487" name="災害復旧事業費最小値テキスト"/>
        <xdr:cNvSpPr txBox="1"/>
      </xdr:nvSpPr>
      <xdr:spPr>
        <a:xfrm>
          <a:off x="16370300" y="6689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2298</xdr:rowOff>
    </xdr:from>
    <xdr:ext cx="534377" cy="259045"/>
    <xdr:sp macro="" textlink="">
      <xdr:nvSpPr>
        <xdr:cNvPr id="489" name="災害復旧事業費最大値テキスト"/>
        <xdr:cNvSpPr txBox="1"/>
      </xdr:nvSpPr>
      <xdr:spPr>
        <a:xfrm>
          <a:off x="16370300" y="51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31</xdr:row>
      <xdr:rowOff>55621</xdr:rowOff>
    </xdr:from>
    <xdr:to>
      <xdr:col>23</xdr:col>
      <xdr:colOff>606425</xdr:colOff>
      <xdr:row>31</xdr:row>
      <xdr:rowOff>55621</xdr:rowOff>
    </xdr:to>
    <xdr:cxnSp macro="">
      <xdr:nvCxnSpPr>
        <xdr:cNvPr id="490" name="直線コネクタ 489"/>
        <xdr:cNvCxnSpPr/>
      </xdr:nvCxnSpPr>
      <xdr:spPr>
        <a:xfrm>
          <a:off x="16230600" y="537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1" name="直線コネクタ 490"/>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92346</xdr:rowOff>
    </xdr:from>
    <xdr:ext cx="378565" cy="259045"/>
    <xdr:sp macro="" textlink="">
      <xdr:nvSpPr>
        <xdr:cNvPr id="492" name="災害復旧事業費平均値テキスト"/>
        <xdr:cNvSpPr txBox="1"/>
      </xdr:nvSpPr>
      <xdr:spPr>
        <a:xfrm>
          <a:off x="16370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69469</xdr:rowOff>
    </xdr:from>
    <xdr:to>
      <xdr:col>23</xdr:col>
      <xdr:colOff>568325</xdr:colOff>
      <xdr:row>38</xdr:row>
      <xdr:rowOff>171069</xdr:rowOff>
    </xdr:to>
    <xdr:sp macro="" textlink="">
      <xdr:nvSpPr>
        <xdr:cNvPr id="493" name="フローチャート : 判断 492"/>
        <xdr:cNvSpPr/>
      </xdr:nvSpPr>
      <xdr:spPr>
        <a:xfrm>
          <a:off x="16268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125801</xdr:rowOff>
    </xdr:from>
    <xdr:to>
      <xdr:col>22</xdr:col>
      <xdr:colOff>365125</xdr:colOff>
      <xdr:row>38</xdr:row>
      <xdr:rowOff>139700</xdr:rowOff>
    </xdr:to>
    <xdr:cxnSp macro="">
      <xdr:nvCxnSpPr>
        <xdr:cNvPr id="494" name="直線コネクタ 493"/>
        <xdr:cNvCxnSpPr/>
      </xdr:nvCxnSpPr>
      <xdr:spPr>
        <a:xfrm>
          <a:off x="14592300" y="6640901"/>
          <a:ext cx="889000" cy="1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69012</xdr:rowOff>
    </xdr:from>
    <xdr:to>
      <xdr:col>22</xdr:col>
      <xdr:colOff>415925</xdr:colOff>
      <xdr:row>38</xdr:row>
      <xdr:rowOff>170612</xdr:rowOff>
    </xdr:to>
    <xdr:sp macro="" textlink="">
      <xdr:nvSpPr>
        <xdr:cNvPr id="495" name="フローチャート : 判断 494"/>
        <xdr:cNvSpPr/>
      </xdr:nvSpPr>
      <xdr:spPr>
        <a:xfrm>
          <a:off x="15430500" y="658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15689</xdr:rowOff>
    </xdr:from>
    <xdr:ext cx="378565" cy="259045"/>
    <xdr:sp macro="" textlink="">
      <xdr:nvSpPr>
        <xdr:cNvPr id="496" name="テキスト ボックス 495"/>
        <xdr:cNvSpPr txBox="1"/>
      </xdr:nvSpPr>
      <xdr:spPr>
        <a:xfrm>
          <a:off x="15292017" y="6359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62525</xdr:rowOff>
    </xdr:from>
    <xdr:to>
      <xdr:col>21</xdr:col>
      <xdr:colOff>161925</xdr:colOff>
      <xdr:row>38</xdr:row>
      <xdr:rowOff>125801</xdr:rowOff>
    </xdr:to>
    <xdr:cxnSp macro="">
      <xdr:nvCxnSpPr>
        <xdr:cNvPr id="497" name="直線コネクタ 496"/>
        <xdr:cNvCxnSpPr/>
      </xdr:nvCxnSpPr>
      <xdr:spPr>
        <a:xfrm>
          <a:off x="13703300" y="6577625"/>
          <a:ext cx="889000" cy="6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82545</xdr:rowOff>
    </xdr:from>
    <xdr:to>
      <xdr:col>21</xdr:col>
      <xdr:colOff>212725</xdr:colOff>
      <xdr:row>38</xdr:row>
      <xdr:rowOff>12695</xdr:rowOff>
    </xdr:to>
    <xdr:sp macro="" textlink="">
      <xdr:nvSpPr>
        <xdr:cNvPr id="498" name="フローチャート : 判断 497"/>
        <xdr:cNvSpPr/>
      </xdr:nvSpPr>
      <xdr:spPr>
        <a:xfrm>
          <a:off x="14541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29222</xdr:rowOff>
    </xdr:from>
    <xdr:ext cx="469744" cy="259045"/>
    <xdr:sp macro="" textlink="">
      <xdr:nvSpPr>
        <xdr:cNvPr id="499" name="テキスト ボックス 498"/>
        <xdr:cNvSpPr txBox="1"/>
      </xdr:nvSpPr>
      <xdr:spPr>
        <a:xfrm>
          <a:off x="14357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18131</xdr:rowOff>
    </xdr:from>
    <xdr:to>
      <xdr:col>19</xdr:col>
      <xdr:colOff>644525</xdr:colOff>
      <xdr:row>38</xdr:row>
      <xdr:rowOff>62525</xdr:rowOff>
    </xdr:to>
    <xdr:cxnSp macro="">
      <xdr:nvCxnSpPr>
        <xdr:cNvPr id="500" name="直線コネクタ 499"/>
        <xdr:cNvCxnSpPr/>
      </xdr:nvCxnSpPr>
      <xdr:spPr>
        <a:xfrm>
          <a:off x="12814300" y="5847431"/>
          <a:ext cx="889000" cy="73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69332</xdr:rowOff>
    </xdr:from>
    <xdr:to>
      <xdr:col>20</xdr:col>
      <xdr:colOff>9525</xdr:colOff>
      <xdr:row>37</xdr:row>
      <xdr:rowOff>170932</xdr:rowOff>
    </xdr:to>
    <xdr:sp macro="" textlink="">
      <xdr:nvSpPr>
        <xdr:cNvPr id="501" name="フローチャート : 判断 500"/>
        <xdr:cNvSpPr/>
      </xdr:nvSpPr>
      <xdr:spPr>
        <a:xfrm>
          <a:off x="136525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16009</xdr:rowOff>
    </xdr:from>
    <xdr:ext cx="469744" cy="259045"/>
    <xdr:sp macro="" textlink="">
      <xdr:nvSpPr>
        <xdr:cNvPr id="502" name="テキスト ボックス 501"/>
        <xdr:cNvSpPr txBox="1"/>
      </xdr:nvSpPr>
      <xdr:spPr>
        <a:xfrm>
          <a:off x="13468427" y="618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40254</xdr:rowOff>
    </xdr:from>
    <xdr:to>
      <xdr:col>18</xdr:col>
      <xdr:colOff>492125</xdr:colOff>
      <xdr:row>37</xdr:row>
      <xdr:rowOff>141854</xdr:rowOff>
    </xdr:to>
    <xdr:sp macro="" textlink="">
      <xdr:nvSpPr>
        <xdr:cNvPr id="503" name="フローチャート : 判断 502"/>
        <xdr:cNvSpPr/>
      </xdr:nvSpPr>
      <xdr:spPr>
        <a:xfrm>
          <a:off x="12763500" y="638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132981</xdr:rowOff>
    </xdr:from>
    <xdr:ext cx="469744" cy="259045"/>
    <xdr:sp macro="" textlink="">
      <xdr:nvSpPr>
        <xdr:cNvPr id="504" name="テキスト ボックス 503"/>
        <xdr:cNvSpPr txBox="1"/>
      </xdr:nvSpPr>
      <xdr:spPr>
        <a:xfrm>
          <a:off x="12579427" y="6476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0" name="円/楕円 50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47896</xdr:rowOff>
    </xdr:from>
    <xdr:ext cx="249299" cy="259045"/>
    <xdr:sp macro="" textlink="">
      <xdr:nvSpPr>
        <xdr:cNvPr id="511" name="災害復旧事業費該当値テキスト"/>
        <xdr:cNvSpPr txBox="1"/>
      </xdr:nvSpPr>
      <xdr:spPr>
        <a:xfrm>
          <a:off x="16370300" y="6562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2" name="円/楕円 51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3" name="テキスト ボックス 512"/>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75001</xdr:rowOff>
    </xdr:from>
    <xdr:to>
      <xdr:col>21</xdr:col>
      <xdr:colOff>212725</xdr:colOff>
      <xdr:row>39</xdr:row>
      <xdr:rowOff>5151</xdr:rowOff>
    </xdr:to>
    <xdr:sp macro="" textlink="">
      <xdr:nvSpPr>
        <xdr:cNvPr id="514" name="円/楕円 513"/>
        <xdr:cNvSpPr/>
      </xdr:nvSpPr>
      <xdr:spPr>
        <a:xfrm>
          <a:off x="14541500" y="659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167728</xdr:rowOff>
    </xdr:from>
    <xdr:ext cx="378565" cy="259045"/>
    <xdr:sp macro="" textlink="">
      <xdr:nvSpPr>
        <xdr:cNvPr id="515" name="テキスト ボックス 514"/>
        <xdr:cNvSpPr txBox="1"/>
      </xdr:nvSpPr>
      <xdr:spPr>
        <a:xfrm>
          <a:off x="14403017" y="6682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11725</xdr:rowOff>
    </xdr:from>
    <xdr:to>
      <xdr:col>20</xdr:col>
      <xdr:colOff>9525</xdr:colOff>
      <xdr:row>38</xdr:row>
      <xdr:rowOff>113325</xdr:rowOff>
    </xdr:to>
    <xdr:sp macro="" textlink="">
      <xdr:nvSpPr>
        <xdr:cNvPr id="516" name="円/楕円 515"/>
        <xdr:cNvSpPr/>
      </xdr:nvSpPr>
      <xdr:spPr>
        <a:xfrm>
          <a:off x="13652500" y="652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104452</xdr:rowOff>
    </xdr:from>
    <xdr:ext cx="469744" cy="259045"/>
    <xdr:sp macro="" textlink="">
      <xdr:nvSpPr>
        <xdr:cNvPr id="517" name="テキスト ボックス 516"/>
        <xdr:cNvSpPr txBox="1"/>
      </xdr:nvSpPr>
      <xdr:spPr>
        <a:xfrm>
          <a:off x="13468427" y="661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1,688</a:t>
          </a:r>
          <a:endParaRPr kumimoji="1" lang="ja-JP" altLang="en-US" sz="1000" b="1">
            <a:solidFill>
              <a:srgbClr val="FF0000"/>
            </a:solidFill>
            <a:latin typeface="ＭＳ Ｐゴシック"/>
          </a:endParaRPr>
        </a:p>
      </xdr:txBody>
    </xdr:sp>
    <xdr:clientData/>
  </xdr:oneCellAnchor>
  <xdr:twoCellAnchor>
    <xdr:from>
      <xdr:col>18</xdr:col>
      <xdr:colOff>390525</xdr:colOff>
      <xdr:row>33</xdr:row>
      <xdr:rowOff>138781</xdr:rowOff>
    </xdr:from>
    <xdr:to>
      <xdr:col>18</xdr:col>
      <xdr:colOff>492125</xdr:colOff>
      <xdr:row>34</xdr:row>
      <xdr:rowOff>68931</xdr:rowOff>
    </xdr:to>
    <xdr:sp macro="" textlink="">
      <xdr:nvSpPr>
        <xdr:cNvPr id="518" name="円/楕円 517"/>
        <xdr:cNvSpPr/>
      </xdr:nvSpPr>
      <xdr:spPr>
        <a:xfrm>
          <a:off x="12763500" y="579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85458</xdr:rowOff>
    </xdr:from>
    <xdr:ext cx="534377" cy="259045"/>
    <xdr:sp macro="" textlink="">
      <xdr:nvSpPr>
        <xdr:cNvPr id="519" name="テキスト ボックス 518"/>
        <xdr:cNvSpPr txBox="1"/>
      </xdr:nvSpPr>
      <xdr:spPr>
        <a:xfrm>
          <a:off x="12547111" y="557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17,659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3" name="テキスト ボックス 53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5" name="直線コネクタ 53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0" name="直線コネクタ 53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フローチャート : 判断 54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3" name="直線コネクタ 54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4" name="フローチャート : 判断 54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5" name="テキスト ボックス 54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6" name="直線コネクタ 54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7" name="フローチャート : 判断 54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8" name="テキスト ボックス 54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9" name="直線コネクタ 54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0" name="フローチャート : 判断 54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1" name="テキスト ボックス 55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フローチャート : 判断 55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3" name="テキスト ボックス 55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円/楕円 55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1" name="円/楕円 56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2" name="テキスト ボックス 56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3" name="円/楕円 56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4" name="テキスト ボックス 56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5" name="円/楕円 56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6" name="テキスト ボックス 56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円/楕円 56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8" name="テキスト ボックス 56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51,454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9" name="直線コネクタ 578"/>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0" name="テキスト ボックス 579"/>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1" name="直線コネクタ 58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2" name="テキスト ボックス 581"/>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3" name="直線コネクタ 582"/>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4" name="テキスト ボックス 583"/>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6" name="テキスト ボックス 58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7" name="直線コネクタ 586"/>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54627</xdr:rowOff>
    </xdr:from>
    <xdr:ext cx="531299" cy="259045"/>
    <xdr:sp macro="" textlink="">
      <xdr:nvSpPr>
        <xdr:cNvPr id="588" name="テキスト ボックス 587"/>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9" name="直線コネクタ 58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0" name="テキスト ボックス 58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1" name="直線コネクタ 590"/>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2" name="テキスト ボックス 591"/>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153788</xdr:rowOff>
    </xdr:from>
    <xdr:to>
      <xdr:col>23</xdr:col>
      <xdr:colOff>516889</xdr:colOff>
      <xdr:row>79</xdr:row>
      <xdr:rowOff>11027</xdr:rowOff>
    </xdr:to>
    <xdr:cxnSp macro="">
      <xdr:nvCxnSpPr>
        <xdr:cNvPr id="596" name="直線コネクタ 595"/>
        <xdr:cNvCxnSpPr/>
      </xdr:nvCxnSpPr>
      <xdr:spPr>
        <a:xfrm flipV="1">
          <a:off x="16317595" y="12155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14854</xdr:rowOff>
    </xdr:from>
    <xdr:ext cx="469744" cy="259045"/>
    <xdr:sp macro="" textlink="">
      <xdr:nvSpPr>
        <xdr:cNvPr id="597" name="公債費最小値テキスト"/>
        <xdr:cNvSpPr txBox="1"/>
      </xdr:nvSpPr>
      <xdr:spPr>
        <a:xfrm>
          <a:off x="16370300" y="1355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79</xdr:row>
      <xdr:rowOff>11027</xdr:rowOff>
    </xdr:from>
    <xdr:to>
      <xdr:col>23</xdr:col>
      <xdr:colOff>606425</xdr:colOff>
      <xdr:row>79</xdr:row>
      <xdr:rowOff>11027</xdr:rowOff>
    </xdr:to>
    <xdr:cxnSp macro="">
      <xdr:nvCxnSpPr>
        <xdr:cNvPr id="598" name="直線コネクタ 597"/>
        <xdr:cNvCxnSpPr/>
      </xdr:nvCxnSpPr>
      <xdr:spPr>
        <a:xfrm>
          <a:off x="16230600" y="13555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100465</xdr:rowOff>
    </xdr:from>
    <xdr:ext cx="599010" cy="259045"/>
    <xdr:sp macro="" textlink="">
      <xdr:nvSpPr>
        <xdr:cNvPr id="599" name="公債費最大値テキスト"/>
        <xdr:cNvSpPr txBox="1"/>
      </xdr:nvSpPr>
      <xdr:spPr>
        <a:xfrm>
          <a:off x="16370300" y="1193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70</xdr:row>
      <xdr:rowOff>153788</xdr:rowOff>
    </xdr:from>
    <xdr:to>
      <xdr:col>23</xdr:col>
      <xdr:colOff>606425</xdr:colOff>
      <xdr:row>70</xdr:row>
      <xdr:rowOff>153788</xdr:rowOff>
    </xdr:to>
    <xdr:cxnSp macro="">
      <xdr:nvCxnSpPr>
        <xdr:cNvPr id="600" name="直線コネクタ 599"/>
        <xdr:cNvCxnSpPr/>
      </xdr:nvCxnSpPr>
      <xdr:spPr>
        <a:xfrm>
          <a:off x="16230600" y="1215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149473</xdr:rowOff>
    </xdr:from>
    <xdr:to>
      <xdr:col>23</xdr:col>
      <xdr:colOff>517525</xdr:colOff>
      <xdr:row>77</xdr:row>
      <xdr:rowOff>512</xdr:rowOff>
    </xdr:to>
    <xdr:cxnSp macro="">
      <xdr:nvCxnSpPr>
        <xdr:cNvPr id="601" name="直線コネクタ 600"/>
        <xdr:cNvCxnSpPr/>
      </xdr:nvCxnSpPr>
      <xdr:spPr>
        <a:xfrm flipV="1">
          <a:off x="15481300" y="13179673"/>
          <a:ext cx="838200" cy="2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96832</xdr:rowOff>
    </xdr:from>
    <xdr:ext cx="534377" cy="259045"/>
    <xdr:sp macro="" textlink="">
      <xdr:nvSpPr>
        <xdr:cNvPr id="602" name="公債費平均値テキスト"/>
        <xdr:cNvSpPr txBox="1"/>
      </xdr:nvSpPr>
      <xdr:spPr>
        <a:xfrm>
          <a:off x="16370300" y="12955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73955</xdr:rowOff>
    </xdr:from>
    <xdr:to>
      <xdr:col>23</xdr:col>
      <xdr:colOff>568325</xdr:colOff>
      <xdr:row>77</xdr:row>
      <xdr:rowOff>4105</xdr:rowOff>
    </xdr:to>
    <xdr:sp macro="" textlink="">
      <xdr:nvSpPr>
        <xdr:cNvPr id="603" name="フローチャート : 判断 602"/>
        <xdr:cNvSpPr/>
      </xdr:nvSpPr>
      <xdr:spPr>
        <a:xfrm>
          <a:off x="162687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132899</xdr:rowOff>
    </xdr:from>
    <xdr:to>
      <xdr:col>22</xdr:col>
      <xdr:colOff>365125</xdr:colOff>
      <xdr:row>77</xdr:row>
      <xdr:rowOff>512</xdr:rowOff>
    </xdr:to>
    <xdr:cxnSp macro="">
      <xdr:nvCxnSpPr>
        <xdr:cNvPr id="604" name="直線コネクタ 603"/>
        <xdr:cNvCxnSpPr/>
      </xdr:nvCxnSpPr>
      <xdr:spPr>
        <a:xfrm>
          <a:off x="14592300" y="13163099"/>
          <a:ext cx="889000" cy="3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103374</xdr:rowOff>
    </xdr:from>
    <xdr:to>
      <xdr:col>22</xdr:col>
      <xdr:colOff>415925</xdr:colOff>
      <xdr:row>77</xdr:row>
      <xdr:rowOff>33524</xdr:rowOff>
    </xdr:to>
    <xdr:sp macro="" textlink="">
      <xdr:nvSpPr>
        <xdr:cNvPr id="605" name="フローチャート : 判断 604"/>
        <xdr:cNvSpPr/>
      </xdr:nvSpPr>
      <xdr:spPr>
        <a:xfrm>
          <a:off x="15430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50051</xdr:rowOff>
    </xdr:from>
    <xdr:ext cx="534377" cy="259045"/>
    <xdr:sp macro="" textlink="">
      <xdr:nvSpPr>
        <xdr:cNvPr id="606" name="テキスト ボックス 605"/>
        <xdr:cNvSpPr txBox="1"/>
      </xdr:nvSpPr>
      <xdr:spPr>
        <a:xfrm>
          <a:off x="15214111" y="1290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107824</xdr:rowOff>
    </xdr:from>
    <xdr:to>
      <xdr:col>21</xdr:col>
      <xdr:colOff>161925</xdr:colOff>
      <xdr:row>76</xdr:row>
      <xdr:rowOff>132899</xdr:rowOff>
    </xdr:to>
    <xdr:cxnSp macro="">
      <xdr:nvCxnSpPr>
        <xdr:cNvPr id="607" name="直線コネクタ 606"/>
        <xdr:cNvCxnSpPr/>
      </xdr:nvCxnSpPr>
      <xdr:spPr>
        <a:xfrm>
          <a:off x="13703300" y="13138024"/>
          <a:ext cx="889000" cy="2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131949</xdr:rowOff>
    </xdr:from>
    <xdr:to>
      <xdr:col>21</xdr:col>
      <xdr:colOff>212725</xdr:colOff>
      <xdr:row>76</xdr:row>
      <xdr:rowOff>62099</xdr:rowOff>
    </xdr:to>
    <xdr:sp macro="" textlink="">
      <xdr:nvSpPr>
        <xdr:cNvPr id="608" name="フローチャート : 判断 607"/>
        <xdr:cNvSpPr/>
      </xdr:nvSpPr>
      <xdr:spPr>
        <a:xfrm>
          <a:off x="14541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78626</xdr:rowOff>
    </xdr:from>
    <xdr:ext cx="534377" cy="259045"/>
    <xdr:sp macro="" textlink="">
      <xdr:nvSpPr>
        <xdr:cNvPr id="609" name="テキスト ボックス 608"/>
        <xdr:cNvSpPr txBox="1"/>
      </xdr:nvSpPr>
      <xdr:spPr>
        <a:xfrm>
          <a:off x="14325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107824</xdr:rowOff>
    </xdr:from>
    <xdr:to>
      <xdr:col>19</xdr:col>
      <xdr:colOff>644525</xdr:colOff>
      <xdr:row>76</xdr:row>
      <xdr:rowOff>113996</xdr:rowOff>
    </xdr:to>
    <xdr:cxnSp macro="">
      <xdr:nvCxnSpPr>
        <xdr:cNvPr id="610" name="直線コネクタ 609"/>
        <xdr:cNvCxnSpPr/>
      </xdr:nvCxnSpPr>
      <xdr:spPr>
        <a:xfrm flipV="1">
          <a:off x="12814300" y="13138024"/>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134248</xdr:rowOff>
    </xdr:from>
    <xdr:to>
      <xdr:col>20</xdr:col>
      <xdr:colOff>9525</xdr:colOff>
      <xdr:row>76</xdr:row>
      <xdr:rowOff>64399</xdr:rowOff>
    </xdr:to>
    <xdr:sp macro="" textlink="">
      <xdr:nvSpPr>
        <xdr:cNvPr id="611" name="フローチャート : 判断 610"/>
        <xdr:cNvSpPr/>
      </xdr:nvSpPr>
      <xdr:spPr>
        <a:xfrm>
          <a:off x="13652500" y="129929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80925</xdr:rowOff>
    </xdr:from>
    <xdr:ext cx="534377" cy="259045"/>
    <xdr:sp macro="" textlink="">
      <xdr:nvSpPr>
        <xdr:cNvPr id="612" name="テキスト ボックス 611"/>
        <xdr:cNvSpPr txBox="1"/>
      </xdr:nvSpPr>
      <xdr:spPr>
        <a:xfrm>
          <a:off x="13436111" y="1276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132205</xdr:rowOff>
    </xdr:from>
    <xdr:to>
      <xdr:col>18</xdr:col>
      <xdr:colOff>492125</xdr:colOff>
      <xdr:row>76</xdr:row>
      <xdr:rowOff>62356</xdr:rowOff>
    </xdr:to>
    <xdr:sp macro="" textlink="">
      <xdr:nvSpPr>
        <xdr:cNvPr id="613" name="フローチャート : 判断 612"/>
        <xdr:cNvSpPr/>
      </xdr:nvSpPr>
      <xdr:spPr>
        <a:xfrm>
          <a:off x="12763500" y="12990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78882</xdr:rowOff>
    </xdr:from>
    <xdr:ext cx="534377" cy="259045"/>
    <xdr:sp macro="" textlink="">
      <xdr:nvSpPr>
        <xdr:cNvPr id="614" name="テキスト ボックス 613"/>
        <xdr:cNvSpPr txBox="1"/>
      </xdr:nvSpPr>
      <xdr:spPr>
        <a:xfrm>
          <a:off x="12547111" y="1276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98673</xdr:rowOff>
    </xdr:from>
    <xdr:to>
      <xdr:col>23</xdr:col>
      <xdr:colOff>568325</xdr:colOff>
      <xdr:row>77</xdr:row>
      <xdr:rowOff>28823</xdr:rowOff>
    </xdr:to>
    <xdr:sp macro="" textlink="">
      <xdr:nvSpPr>
        <xdr:cNvPr id="620" name="円/楕円 619"/>
        <xdr:cNvSpPr/>
      </xdr:nvSpPr>
      <xdr:spPr>
        <a:xfrm>
          <a:off x="16268700" y="1312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77100</xdr:rowOff>
    </xdr:from>
    <xdr:ext cx="534377" cy="259045"/>
    <xdr:sp macro="" textlink="">
      <xdr:nvSpPr>
        <xdr:cNvPr id="621" name="公債費該当値テキスト"/>
        <xdr:cNvSpPr txBox="1"/>
      </xdr:nvSpPr>
      <xdr:spPr>
        <a:xfrm>
          <a:off x="16370300" y="1310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35,316</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121162</xdr:rowOff>
    </xdr:from>
    <xdr:to>
      <xdr:col>22</xdr:col>
      <xdr:colOff>415925</xdr:colOff>
      <xdr:row>77</xdr:row>
      <xdr:rowOff>51312</xdr:rowOff>
    </xdr:to>
    <xdr:sp macro="" textlink="">
      <xdr:nvSpPr>
        <xdr:cNvPr id="622" name="円/楕円 621"/>
        <xdr:cNvSpPr/>
      </xdr:nvSpPr>
      <xdr:spPr>
        <a:xfrm>
          <a:off x="15430500" y="1315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42439</xdr:rowOff>
    </xdr:from>
    <xdr:ext cx="534377" cy="259045"/>
    <xdr:sp macro="" textlink="">
      <xdr:nvSpPr>
        <xdr:cNvPr id="623" name="テキスト ボックス 622"/>
        <xdr:cNvSpPr txBox="1"/>
      </xdr:nvSpPr>
      <xdr:spPr>
        <a:xfrm>
          <a:off x="15214111" y="1324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33,742</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82099</xdr:rowOff>
    </xdr:from>
    <xdr:to>
      <xdr:col>21</xdr:col>
      <xdr:colOff>212725</xdr:colOff>
      <xdr:row>77</xdr:row>
      <xdr:rowOff>12249</xdr:rowOff>
    </xdr:to>
    <xdr:sp macro="" textlink="">
      <xdr:nvSpPr>
        <xdr:cNvPr id="624" name="円/楕円 623"/>
        <xdr:cNvSpPr/>
      </xdr:nvSpPr>
      <xdr:spPr>
        <a:xfrm>
          <a:off x="14541500" y="1311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3376</xdr:rowOff>
    </xdr:from>
    <xdr:ext cx="534377" cy="259045"/>
    <xdr:sp macro="" textlink="">
      <xdr:nvSpPr>
        <xdr:cNvPr id="625" name="テキスト ボックス 624"/>
        <xdr:cNvSpPr txBox="1"/>
      </xdr:nvSpPr>
      <xdr:spPr>
        <a:xfrm>
          <a:off x="14325111" y="1320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36,476</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57024</xdr:rowOff>
    </xdr:from>
    <xdr:to>
      <xdr:col>20</xdr:col>
      <xdr:colOff>9525</xdr:colOff>
      <xdr:row>76</xdr:row>
      <xdr:rowOff>158624</xdr:rowOff>
    </xdr:to>
    <xdr:sp macro="" textlink="">
      <xdr:nvSpPr>
        <xdr:cNvPr id="626" name="円/楕円 625"/>
        <xdr:cNvSpPr/>
      </xdr:nvSpPr>
      <xdr:spPr>
        <a:xfrm>
          <a:off x="13652500" y="130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149751</xdr:rowOff>
    </xdr:from>
    <xdr:ext cx="534377" cy="259045"/>
    <xdr:sp macro="" textlink="">
      <xdr:nvSpPr>
        <xdr:cNvPr id="627" name="テキスト ボックス 626"/>
        <xdr:cNvSpPr txBox="1"/>
      </xdr:nvSpPr>
      <xdr:spPr>
        <a:xfrm>
          <a:off x="13436111" y="1317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38,231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63196</xdr:rowOff>
    </xdr:from>
    <xdr:to>
      <xdr:col>18</xdr:col>
      <xdr:colOff>492125</xdr:colOff>
      <xdr:row>76</xdr:row>
      <xdr:rowOff>164796</xdr:rowOff>
    </xdr:to>
    <xdr:sp macro="" textlink="">
      <xdr:nvSpPr>
        <xdr:cNvPr id="628" name="円/楕円 627"/>
        <xdr:cNvSpPr/>
      </xdr:nvSpPr>
      <xdr:spPr>
        <a:xfrm>
          <a:off x="12763500" y="1309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155923</xdr:rowOff>
    </xdr:from>
    <xdr:ext cx="534377" cy="259045"/>
    <xdr:sp macro="" textlink="">
      <xdr:nvSpPr>
        <xdr:cNvPr id="629" name="テキスト ボックス 628"/>
        <xdr:cNvSpPr txBox="1"/>
      </xdr:nvSpPr>
      <xdr:spPr>
        <a:xfrm>
          <a:off x="12547111" y="1318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37,799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60,615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0" name="直線コネクタ 63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41" name="テキスト ボックス 64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2" name="直線コネクタ 64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3" name="テキスト ボックス 64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4" name="直線コネクタ 64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45" name="テキスト ボックス 64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169156</xdr:rowOff>
    </xdr:from>
    <xdr:to>
      <xdr:col>23</xdr:col>
      <xdr:colOff>516889</xdr:colOff>
      <xdr:row>98</xdr:row>
      <xdr:rowOff>25068</xdr:rowOff>
    </xdr:to>
    <xdr:cxnSp macro="">
      <xdr:nvCxnSpPr>
        <xdr:cNvPr id="649" name="直線コネクタ 648"/>
        <xdr:cNvCxnSpPr/>
      </xdr:nvCxnSpPr>
      <xdr:spPr>
        <a:xfrm flipV="1">
          <a:off x="16317595" y="15942556"/>
          <a:ext cx="1269" cy="884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28895</xdr:rowOff>
    </xdr:from>
    <xdr:ext cx="313932" cy="259045"/>
    <xdr:sp macro="" textlink="">
      <xdr:nvSpPr>
        <xdr:cNvPr id="650" name="積立金最小値テキスト"/>
        <xdr:cNvSpPr txBox="1"/>
      </xdr:nvSpPr>
      <xdr:spPr>
        <a:xfrm>
          <a:off x="16370300" y="168309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428625</xdr:colOff>
      <xdr:row>98</xdr:row>
      <xdr:rowOff>25068</xdr:rowOff>
    </xdr:from>
    <xdr:to>
      <xdr:col>23</xdr:col>
      <xdr:colOff>606425</xdr:colOff>
      <xdr:row>98</xdr:row>
      <xdr:rowOff>25068</xdr:rowOff>
    </xdr:to>
    <xdr:cxnSp macro="">
      <xdr:nvCxnSpPr>
        <xdr:cNvPr id="651" name="直線コネクタ 650"/>
        <xdr:cNvCxnSpPr/>
      </xdr:nvCxnSpPr>
      <xdr:spPr>
        <a:xfrm>
          <a:off x="16230600" y="16827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115833</xdr:rowOff>
    </xdr:from>
    <xdr:ext cx="599010" cy="259045"/>
    <xdr:sp macro="" textlink="">
      <xdr:nvSpPr>
        <xdr:cNvPr id="652" name="積立金最大値テキスト"/>
        <xdr:cNvSpPr txBox="1"/>
      </xdr:nvSpPr>
      <xdr:spPr>
        <a:xfrm>
          <a:off x="16370300" y="15717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154,846</a:t>
          </a:r>
          <a:endParaRPr kumimoji="1" lang="ja-JP" altLang="en-US" sz="1000" b="1">
            <a:latin typeface="ＭＳ Ｐゴシック"/>
          </a:endParaRPr>
        </a:p>
      </xdr:txBody>
    </xdr:sp>
    <xdr:clientData/>
  </xdr:oneCellAnchor>
  <xdr:twoCellAnchor>
    <xdr:from>
      <xdr:col>23</xdr:col>
      <xdr:colOff>428625</xdr:colOff>
      <xdr:row>92</xdr:row>
      <xdr:rowOff>169156</xdr:rowOff>
    </xdr:from>
    <xdr:to>
      <xdr:col>23</xdr:col>
      <xdr:colOff>606425</xdr:colOff>
      <xdr:row>92</xdr:row>
      <xdr:rowOff>169156</xdr:rowOff>
    </xdr:to>
    <xdr:cxnSp macro="">
      <xdr:nvCxnSpPr>
        <xdr:cNvPr id="653" name="直線コネクタ 652"/>
        <xdr:cNvCxnSpPr/>
      </xdr:nvCxnSpPr>
      <xdr:spPr>
        <a:xfrm>
          <a:off x="16230600" y="15942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96048</xdr:rowOff>
    </xdr:from>
    <xdr:to>
      <xdr:col>23</xdr:col>
      <xdr:colOff>517525</xdr:colOff>
      <xdr:row>96</xdr:row>
      <xdr:rowOff>127276</xdr:rowOff>
    </xdr:to>
    <xdr:cxnSp macro="">
      <xdr:nvCxnSpPr>
        <xdr:cNvPr id="654" name="直線コネクタ 653"/>
        <xdr:cNvCxnSpPr/>
      </xdr:nvCxnSpPr>
      <xdr:spPr>
        <a:xfrm>
          <a:off x="15481300" y="16212348"/>
          <a:ext cx="838200" cy="37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72762</xdr:rowOff>
    </xdr:from>
    <xdr:ext cx="469744" cy="259045"/>
    <xdr:sp macro="" textlink="">
      <xdr:nvSpPr>
        <xdr:cNvPr id="655" name="積立金平均値テキスト"/>
        <xdr:cNvSpPr txBox="1"/>
      </xdr:nvSpPr>
      <xdr:spPr>
        <a:xfrm>
          <a:off x="16370300" y="16703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9,049</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94335</xdr:rowOff>
    </xdr:from>
    <xdr:to>
      <xdr:col>23</xdr:col>
      <xdr:colOff>568325</xdr:colOff>
      <xdr:row>98</xdr:row>
      <xdr:rowOff>24485</xdr:rowOff>
    </xdr:to>
    <xdr:sp macro="" textlink="">
      <xdr:nvSpPr>
        <xdr:cNvPr id="656" name="フローチャート : 判断 655"/>
        <xdr:cNvSpPr/>
      </xdr:nvSpPr>
      <xdr:spPr>
        <a:xfrm>
          <a:off x="16268700" y="167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47912</xdr:rowOff>
    </xdr:from>
    <xdr:to>
      <xdr:col>22</xdr:col>
      <xdr:colOff>365125</xdr:colOff>
      <xdr:row>94</xdr:row>
      <xdr:rowOff>96048</xdr:rowOff>
    </xdr:to>
    <xdr:cxnSp macro="">
      <xdr:nvCxnSpPr>
        <xdr:cNvPr id="657" name="直線コネクタ 656"/>
        <xdr:cNvCxnSpPr/>
      </xdr:nvCxnSpPr>
      <xdr:spPr>
        <a:xfrm>
          <a:off x="14592300" y="15649862"/>
          <a:ext cx="889000" cy="56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69658</xdr:rowOff>
    </xdr:from>
    <xdr:to>
      <xdr:col>22</xdr:col>
      <xdr:colOff>415925</xdr:colOff>
      <xdr:row>97</xdr:row>
      <xdr:rowOff>171258</xdr:rowOff>
    </xdr:to>
    <xdr:sp macro="" textlink="">
      <xdr:nvSpPr>
        <xdr:cNvPr id="658" name="フローチャート : 判断 657"/>
        <xdr:cNvSpPr/>
      </xdr:nvSpPr>
      <xdr:spPr>
        <a:xfrm>
          <a:off x="15430500" y="167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162385</xdr:rowOff>
    </xdr:from>
    <xdr:ext cx="534377" cy="259045"/>
    <xdr:sp macro="" textlink="">
      <xdr:nvSpPr>
        <xdr:cNvPr id="659" name="テキスト ボックス 658"/>
        <xdr:cNvSpPr txBox="1"/>
      </xdr:nvSpPr>
      <xdr:spPr>
        <a:xfrm>
          <a:off x="15214111" y="1679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47912</xdr:rowOff>
    </xdr:from>
    <xdr:to>
      <xdr:col>21</xdr:col>
      <xdr:colOff>161925</xdr:colOff>
      <xdr:row>92</xdr:row>
      <xdr:rowOff>8072</xdr:rowOff>
    </xdr:to>
    <xdr:cxnSp macro="">
      <xdr:nvCxnSpPr>
        <xdr:cNvPr id="660" name="直線コネクタ 659"/>
        <xdr:cNvCxnSpPr/>
      </xdr:nvCxnSpPr>
      <xdr:spPr>
        <a:xfrm flipV="1">
          <a:off x="13703300" y="15649862"/>
          <a:ext cx="889000" cy="13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47301</xdr:rowOff>
    </xdr:from>
    <xdr:to>
      <xdr:col>21</xdr:col>
      <xdr:colOff>212725</xdr:colOff>
      <xdr:row>97</xdr:row>
      <xdr:rowOff>148901</xdr:rowOff>
    </xdr:to>
    <xdr:sp macro="" textlink="">
      <xdr:nvSpPr>
        <xdr:cNvPr id="661" name="フローチャート : 判断 660"/>
        <xdr:cNvSpPr/>
      </xdr:nvSpPr>
      <xdr:spPr>
        <a:xfrm>
          <a:off x="14541500" y="1667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140028</xdr:rowOff>
    </xdr:from>
    <xdr:ext cx="534377" cy="259045"/>
    <xdr:sp macro="" textlink="">
      <xdr:nvSpPr>
        <xdr:cNvPr id="662" name="テキスト ボックス 661"/>
        <xdr:cNvSpPr txBox="1"/>
      </xdr:nvSpPr>
      <xdr:spPr>
        <a:xfrm>
          <a:off x="14325111" y="1677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164612</xdr:rowOff>
    </xdr:from>
    <xdr:to>
      <xdr:col>19</xdr:col>
      <xdr:colOff>644525</xdr:colOff>
      <xdr:row>92</xdr:row>
      <xdr:rowOff>8072</xdr:rowOff>
    </xdr:to>
    <xdr:cxnSp macro="">
      <xdr:nvCxnSpPr>
        <xdr:cNvPr id="663" name="直線コネクタ 662"/>
        <xdr:cNvCxnSpPr/>
      </xdr:nvCxnSpPr>
      <xdr:spPr>
        <a:xfrm>
          <a:off x="12814300" y="15766562"/>
          <a:ext cx="889000" cy="1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32648</xdr:rowOff>
    </xdr:from>
    <xdr:to>
      <xdr:col>20</xdr:col>
      <xdr:colOff>9525</xdr:colOff>
      <xdr:row>97</xdr:row>
      <xdr:rowOff>134248</xdr:rowOff>
    </xdr:to>
    <xdr:sp macro="" textlink="">
      <xdr:nvSpPr>
        <xdr:cNvPr id="664" name="フローチャート : 判断 663"/>
        <xdr:cNvSpPr/>
      </xdr:nvSpPr>
      <xdr:spPr>
        <a:xfrm>
          <a:off x="13652500" y="1666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125375</xdr:rowOff>
    </xdr:from>
    <xdr:ext cx="534377" cy="259045"/>
    <xdr:sp macro="" textlink="">
      <xdr:nvSpPr>
        <xdr:cNvPr id="665" name="テキスト ボックス 664"/>
        <xdr:cNvSpPr txBox="1"/>
      </xdr:nvSpPr>
      <xdr:spPr>
        <a:xfrm>
          <a:off x="13436111" y="1675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164492</xdr:rowOff>
    </xdr:from>
    <xdr:to>
      <xdr:col>18</xdr:col>
      <xdr:colOff>492125</xdr:colOff>
      <xdr:row>97</xdr:row>
      <xdr:rowOff>94642</xdr:rowOff>
    </xdr:to>
    <xdr:sp macro="" textlink="">
      <xdr:nvSpPr>
        <xdr:cNvPr id="666" name="フローチャート : 判断 665"/>
        <xdr:cNvSpPr/>
      </xdr:nvSpPr>
      <xdr:spPr>
        <a:xfrm>
          <a:off x="12763500" y="1662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85769</xdr:rowOff>
    </xdr:from>
    <xdr:ext cx="534377" cy="259045"/>
    <xdr:sp macro="" textlink="">
      <xdr:nvSpPr>
        <xdr:cNvPr id="667" name="テキスト ボックス 666"/>
        <xdr:cNvSpPr txBox="1"/>
      </xdr:nvSpPr>
      <xdr:spPr>
        <a:xfrm>
          <a:off x="12547111" y="1671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76476</xdr:rowOff>
    </xdr:from>
    <xdr:to>
      <xdr:col>23</xdr:col>
      <xdr:colOff>568325</xdr:colOff>
      <xdr:row>97</xdr:row>
      <xdr:rowOff>6626</xdr:rowOff>
    </xdr:to>
    <xdr:sp macro="" textlink="">
      <xdr:nvSpPr>
        <xdr:cNvPr id="673" name="円/楕円 672"/>
        <xdr:cNvSpPr/>
      </xdr:nvSpPr>
      <xdr:spPr>
        <a:xfrm>
          <a:off x="16268700" y="165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99353</xdr:rowOff>
    </xdr:from>
    <xdr:ext cx="534377" cy="259045"/>
    <xdr:sp macro="" textlink="">
      <xdr:nvSpPr>
        <xdr:cNvPr id="674" name="積立金該当値テキスト"/>
        <xdr:cNvSpPr txBox="1"/>
      </xdr:nvSpPr>
      <xdr:spPr>
        <a:xfrm>
          <a:off x="16370300" y="1638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42,174</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45248</xdr:rowOff>
    </xdr:from>
    <xdr:to>
      <xdr:col>22</xdr:col>
      <xdr:colOff>415925</xdr:colOff>
      <xdr:row>94</xdr:row>
      <xdr:rowOff>146848</xdr:rowOff>
    </xdr:to>
    <xdr:sp macro="" textlink="">
      <xdr:nvSpPr>
        <xdr:cNvPr id="675" name="円/楕円 674"/>
        <xdr:cNvSpPr/>
      </xdr:nvSpPr>
      <xdr:spPr>
        <a:xfrm>
          <a:off x="15430500" y="1616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92</xdr:row>
      <xdr:rowOff>163375</xdr:rowOff>
    </xdr:from>
    <xdr:ext cx="599010" cy="259045"/>
    <xdr:sp macro="" textlink="">
      <xdr:nvSpPr>
        <xdr:cNvPr id="676" name="テキスト ボックス 675"/>
        <xdr:cNvSpPr txBox="1"/>
      </xdr:nvSpPr>
      <xdr:spPr>
        <a:xfrm>
          <a:off x="15181794" y="15936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107,638</a:t>
          </a:r>
          <a:endParaRPr kumimoji="1" lang="ja-JP" altLang="en-US" sz="1000" b="1">
            <a:solidFill>
              <a:srgbClr val="FF0000"/>
            </a:solidFill>
            <a:latin typeface="ＭＳ Ｐゴシック"/>
          </a:endParaRPr>
        </a:p>
      </xdr:txBody>
    </xdr:sp>
    <xdr:clientData/>
  </xdr:oneCellAnchor>
  <xdr:twoCellAnchor>
    <xdr:from>
      <xdr:col>21</xdr:col>
      <xdr:colOff>111125</xdr:colOff>
      <xdr:row>90</xdr:row>
      <xdr:rowOff>168562</xdr:rowOff>
    </xdr:from>
    <xdr:to>
      <xdr:col>21</xdr:col>
      <xdr:colOff>212725</xdr:colOff>
      <xdr:row>91</xdr:row>
      <xdr:rowOff>98712</xdr:rowOff>
    </xdr:to>
    <xdr:sp macro="" textlink="">
      <xdr:nvSpPr>
        <xdr:cNvPr id="677" name="円/楕円 676"/>
        <xdr:cNvSpPr/>
      </xdr:nvSpPr>
      <xdr:spPr>
        <a:xfrm>
          <a:off x="14541500" y="1559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89</xdr:row>
      <xdr:rowOff>115239</xdr:rowOff>
    </xdr:from>
    <xdr:ext cx="599010" cy="259045"/>
    <xdr:sp macro="" textlink="">
      <xdr:nvSpPr>
        <xdr:cNvPr id="678" name="テキスト ボックス 677"/>
        <xdr:cNvSpPr txBox="1"/>
      </xdr:nvSpPr>
      <xdr:spPr>
        <a:xfrm>
          <a:off x="14292794" y="15374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206,061</a:t>
          </a:r>
          <a:endParaRPr kumimoji="1" lang="ja-JP" altLang="en-US" sz="1000" b="1">
            <a:solidFill>
              <a:srgbClr val="FF0000"/>
            </a:solidFill>
            <a:latin typeface="ＭＳ Ｐゴシック"/>
          </a:endParaRPr>
        </a:p>
      </xdr:txBody>
    </xdr:sp>
    <xdr:clientData/>
  </xdr:oneCellAnchor>
  <xdr:twoCellAnchor>
    <xdr:from>
      <xdr:col>19</xdr:col>
      <xdr:colOff>593725</xdr:colOff>
      <xdr:row>91</xdr:row>
      <xdr:rowOff>128722</xdr:rowOff>
    </xdr:from>
    <xdr:to>
      <xdr:col>20</xdr:col>
      <xdr:colOff>9525</xdr:colOff>
      <xdr:row>92</xdr:row>
      <xdr:rowOff>58872</xdr:rowOff>
    </xdr:to>
    <xdr:sp macro="" textlink="">
      <xdr:nvSpPr>
        <xdr:cNvPr id="679" name="円/楕円 678"/>
        <xdr:cNvSpPr/>
      </xdr:nvSpPr>
      <xdr:spPr>
        <a:xfrm>
          <a:off x="13652500" y="1573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90</xdr:row>
      <xdr:rowOff>75399</xdr:rowOff>
    </xdr:from>
    <xdr:ext cx="599010" cy="259045"/>
    <xdr:sp macro="" textlink="">
      <xdr:nvSpPr>
        <xdr:cNvPr id="680" name="テキスト ボックス 679"/>
        <xdr:cNvSpPr txBox="1"/>
      </xdr:nvSpPr>
      <xdr:spPr>
        <a:xfrm>
          <a:off x="13403794" y="15505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183,032</a:t>
          </a:r>
          <a:endParaRPr kumimoji="1" lang="ja-JP" altLang="en-US" sz="1000" b="1">
            <a:solidFill>
              <a:srgbClr val="FF0000"/>
            </a:solidFill>
            <a:latin typeface="ＭＳ Ｐゴシック"/>
          </a:endParaRPr>
        </a:p>
      </xdr:txBody>
    </xdr:sp>
    <xdr:clientData/>
  </xdr:oneCellAnchor>
  <xdr:twoCellAnchor>
    <xdr:from>
      <xdr:col>18</xdr:col>
      <xdr:colOff>390525</xdr:colOff>
      <xdr:row>91</xdr:row>
      <xdr:rowOff>113812</xdr:rowOff>
    </xdr:from>
    <xdr:to>
      <xdr:col>18</xdr:col>
      <xdr:colOff>492125</xdr:colOff>
      <xdr:row>92</xdr:row>
      <xdr:rowOff>43962</xdr:rowOff>
    </xdr:to>
    <xdr:sp macro="" textlink="">
      <xdr:nvSpPr>
        <xdr:cNvPr id="681" name="円/楕円 680"/>
        <xdr:cNvSpPr/>
      </xdr:nvSpPr>
      <xdr:spPr>
        <a:xfrm>
          <a:off x="12763500" y="1571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90</xdr:row>
      <xdr:rowOff>60489</xdr:rowOff>
    </xdr:from>
    <xdr:ext cx="599010" cy="259045"/>
    <xdr:sp macro="" textlink="">
      <xdr:nvSpPr>
        <xdr:cNvPr id="682" name="テキスト ボックス 681"/>
        <xdr:cNvSpPr txBox="1"/>
      </xdr:nvSpPr>
      <xdr:spPr>
        <a:xfrm>
          <a:off x="12514794" y="15490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185,641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6" name="テキスト ボックス 69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98" name="テキスト ボックス 69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0" name="テキスト ボックス 69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127726</xdr:rowOff>
    </xdr:from>
    <xdr:to>
      <xdr:col>32</xdr:col>
      <xdr:colOff>186689</xdr:colOff>
      <xdr:row>39</xdr:row>
      <xdr:rowOff>98878</xdr:rowOff>
    </xdr:to>
    <xdr:cxnSp macro="">
      <xdr:nvCxnSpPr>
        <xdr:cNvPr id="708" name="直線コネクタ 707"/>
        <xdr:cNvCxnSpPr/>
      </xdr:nvCxnSpPr>
      <xdr:spPr>
        <a:xfrm flipV="1">
          <a:off x="22159595" y="5271226"/>
          <a:ext cx="1269" cy="1514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74403</xdr:rowOff>
    </xdr:from>
    <xdr:ext cx="534377" cy="259045"/>
    <xdr:sp macro="" textlink="">
      <xdr:nvSpPr>
        <xdr:cNvPr id="711" name="投資及び出資金最大値テキスト"/>
        <xdr:cNvSpPr txBox="1"/>
      </xdr:nvSpPr>
      <xdr:spPr>
        <a:xfrm>
          <a:off x="22212300" y="50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13,910</a:t>
          </a:r>
          <a:endParaRPr kumimoji="1" lang="ja-JP" altLang="en-US" sz="1000" b="1">
            <a:latin typeface="ＭＳ Ｐゴシック"/>
          </a:endParaRPr>
        </a:p>
      </xdr:txBody>
    </xdr:sp>
    <xdr:clientData/>
  </xdr:oneCellAnchor>
  <xdr:twoCellAnchor>
    <xdr:from>
      <xdr:col>32</xdr:col>
      <xdr:colOff>98425</xdr:colOff>
      <xdr:row>30</xdr:row>
      <xdr:rowOff>127726</xdr:rowOff>
    </xdr:from>
    <xdr:to>
      <xdr:col>32</xdr:col>
      <xdr:colOff>276225</xdr:colOff>
      <xdr:row>30</xdr:row>
      <xdr:rowOff>127726</xdr:rowOff>
    </xdr:to>
    <xdr:cxnSp macro="">
      <xdr:nvCxnSpPr>
        <xdr:cNvPr id="712" name="直線コネクタ 711"/>
        <xdr:cNvCxnSpPr/>
      </xdr:nvCxnSpPr>
      <xdr:spPr>
        <a:xfrm>
          <a:off x="22072600" y="527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158532</xdr:rowOff>
    </xdr:from>
    <xdr:to>
      <xdr:col>32</xdr:col>
      <xdr:colOff>187325</xdr:colOff>
      <xdr:row>39</xdr:row>
      <xdr:rowOff>98878</xdr:rowOff>
    </xdr:to>
    <xdr:cxnSp macro="">
      <xdr:nvCxnSpPr>
        <xdr:cNvPr id="713" name="直線コネクタ 712"/>
        <xdr:cNvCxnSpPr/>
      </xdr:nvCxnSpPr>
      <xdr:spPr>
        <a:xfrm>
          <a:off x="21323300" y="6159282"/>
          <a:ext cx="838200" cy="62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159566</xdr:rowOff>
    </xdr:from>
    <xdr:ext cx="378565" cy="259045"/>
    <xdr:sp macro="" textlink="">
      <xdr:nvSpPr>
        <xdr:cNvPr id="714" name="投資及び出資金平均値テキスト"/>
        <xdr:cNvSpPr txBox="1"/>
      </xdr:nvSpPr>
      <xdr:spPr>
        <a:xfrm>
          <a:off x="22212300" y="6503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136689</xdr:rowOff>
    </xdr:from>
    <xdr:to>
      <xdr:col>32</xdr:col>
      <xdr:colOff>238125</xdr:colOff>
      <xdr:row>39</xdr:row>
      <xdr:rowOff>66839</xdr:rowOff>
    </xdr:to>
    <xdr:sp macro="" textlink="">
      <xdr:nvSpPr>
        <xdr:cNvPr id="715" name="フローチャート : 判断 714"/>
        <xdr:cNvSpPr/>
      </xdr:nvSpPr>
      <xdr:spPr>
        <a:xfrm>
          <a:off x="221107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158532</xdr:rowOff>
    </xdr:from>
    <xdr:to>
      <xdr:col>31</xdr:col>
      <xdr:colOff>34925</xdr:colOff>
      <xdr:row>39</xdr:row>
      <xdr:rowOff>98878</xdr:rowOff>
    </xdr:to>
    <xdr:cxnSp macro="">
      <xdr:nvCxnSpPr>
        <xdr:cNvPr id="716" name="直線コネクタ 715"/>
        <xdr:cNvCxnSpPr/>
      </xdr:nvCxnSpPr>
      <xdr:spPr>
        <a:xfrm flipV="1">
          <a:off x="20434300" y="6159282"/>
          <a:ext cx="889000" cy="62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126891</xdr:rowOff>
    </xdr:from>
    <xdr:to>
      <xdr:col>31</xdr:col>
      <xdr:colOff>85725</xdr:colOff>
      <xdr:row>39</xdr:row>
      <xdr:rowOff>57041</xdr:rowOff>
    </xdr:to>
    <xdr:sp macro="" textlink="">
      <xdr:nvSpPr>
        <xdr:cNvPr id="717" name="フローチャート : 判断 716"/>
        <xdr:cNvSpPr/>
      </xdr:nvSpPr>
      <xdr:spPr>
        <a:xfrm>
          <a:off x="21272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48168</xdr:rowOff>
    </xdr:from>
    <xdr:ext cx="378565" cy="259045"/>
    <xdr:sp macro="" textlink="">
      <xdr:nvSpPr>
        <xdr:cNvPr id="718" name="テキスト ボックス 717"/>
        <xdr:cNvSpPr txBox="1"/>
      </xdr:nvSpPr>
      <xdr:spPr>
        <a:xfrm>
          <a:off x="21134017" y="6734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19" name="直線コネクタ 71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84001</xdr:rowOff>
    </xdr:from>
    <xdr:to>
      <xdr:col>29</xdr:col>
      <xdr:colOff>568325</xdr:colOff>
      <xdr:row>39</xdr:row>
      <xdr:rowOff>14151</xdr:rowOff>
    </xdr:to>
    <xdr:sp macro="" textlink="">
      <xdr:nvSpPr>
        <xdr:cNvPr id="720" name="フローチャート : 判断 719"/>
        <xdr:cNvSpPr/>
      </xdr:nvSpPr>
      <xdr:spPr>
        <a:xfrm>
          <a:off x="20383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30678</xdr:rowOff>
    </xdr:from>
    <xdr:ext cx="469744" cy="259045"/>
    <xdr:sp macro="" textlink="">
      <xdr:nvSpPr>
        <xdr:cNvPr id="721" name="テキスト ボックス 720"/>
        <xdr:cNvSpPr txBox="1"/>
      </xdr:nvSpPr>
      <xdr:spPr>
        <a:xfrm>
          <a:off x="20199427"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2" name="直線コネクタ 72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36104</xdr:rowOff>
    </xdr:from>
    <xdr:to>
      <xdr:col>28</xdr:col>
      <xdr:colOff>365125</xdr:colOff>
      <xdr:row>38</xdr:row>
      <xdr:rowOff>137704</xdr:rowOff>
    </xdr:to>
    <xdr:sp macro="" textlink="">
      <xdr:nvSpPr>
        <xdr:cNvPr id="723" name="フローチャート : 判断 722"/>
        <xdr:cNvSpPr/>
      </xdr:nvSpPr>
      <xdr:spPr>
        <a:xfrm>
          <a:off x="19494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154231</xdr:rowOff>
    </xdr:from>
    <xdr:ext cx="469744" cy="259045"/>
    <xdr:sp macro="" textlink="">
      <xdr:nvSpPr>
        <xdr:cNvPr id="724" name="テキスト ボックス 723"/>
        <xdr:cNvSpPr txBox="1"/>
      </xdr:nvSpPr>
      <xdr:spPr>
        <a:xfrm>
          <a:off x="19310427"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58311</xdr:rowOff>
    </xdr:from>
    <xdr:to>
      <xdr:col>27</xdr:col>
      <xdr:colOff>161925</xdr:colOff>
      <xdr:row>38</xdr:row>
      <xdr:rowOff>159911</xdr:rowOff>
    </xdr:to>
    <xdr:sp macro="" textlink="">
      <xdr:nvSpPr>
        <xdr:cNvPr id="725" name="フローチャート : 判断 724"/>
        <xdr:cNvSpPr/>
      </xdr:nvSpPr>
      <xdr:spPr>
        <a:xfrm>
          <a:off x="18605500" y="657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4988</xdr:rowOff>
    </xdr:from>
    <xdr:ext cx="469744" cy="259045"/>
    <xdr:sp macro="" textlink="">
      <xdr:nvSpPr>
        <xdr:cNvPr id="726" name="テキスト ボックス 725"/>
        <xdr:cNvSpPr txBox="1"/>
      </xdr:nvSpPr>
      <xdr:spPr>
        <a:xfrm>
          <a:off x="18421427" y="634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2" name="円/楕円 73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107732</xdr:rowOff>
    </xdr:from>
    <xdr:to>
      <xdr:col>31</xdr:col>
      <xdr:colOff>85725</xdr:colOff>
      <xdr:row>36</xdr:row>
      <xdr:rowOff>37882</xdr:rowOff>
    </xdr:to>
    <xdr:sp macro="" textlink="">
      <xdr:nvSpPr>
        <xdr:cNvPr id="734" name="円/楕円 733"/>
        <xdr:cNvSpPr/>
      </xdr:nvSpPr>
      <xdr:spPr>
        <a:xfrm>
          <a:off x="21272500" y="610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54409</xdr:rowOff>
    </xdr:from>
    <xdr:ext cx="469744" cy="259045"/>
    <xdr:sp macro="" textlink="">
      <xdr:nvSpPr>
        <xdr:cNvPr id="735" name="テキスト ボックス 734"/>
        <xdr:cNvSpPr txBox="1"/>
      </xdr:nvSpPr>
      <xdr:spPr>
        <a:xfrm>
          <a:off x="21088427" y="5883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5,752</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6" name="円/楕円 73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7" name="テキスト ボックス 736"/>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8" name="円/楕円 73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39" name="テキスト ボックス 738"/>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0" name="円/楕円 73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1" name="テキスト ボックス 740"/>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2" name="直線コネクタ 75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3" name="テキスト ボックス 75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4" name="直線コネクタ 75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5" name="テキスト ボックス 75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6" name="直線コネクタ 75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7" name="テキスト ボックス 75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8" name="直線コネクタ 75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9" name="テキスト ボックス 75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40808</xdr:rowOff>
    </xdr:from>
    <xdr:to>
      <xdr:col>32</xdr:col>
      <xdr:colOff>186689</xdr:colOff>
      <xdr:row>58</xdr:row>
      <xdr:rowOff>139700</xdr:rowOff>
    </xdr:to>
    <xdr:cxnSp macro="">
      <xdr:nvCxnSpPr>
        <xdr:cNvPr id="763" name="直線コネクタ 762"/>
        <xdr:cNvCxnSpPr/>
      </xdr:nvCxnSpPr>
      <xdr:spPr>
        <a:xfrm flipV="1">
          <a:off x="22159595" y="8613308"/>
          <a:ext cx="1269" cy="1470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5" name="直線コネクタ 76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158935</xdr:rowOff>
    </xdr:from>
    <xdr:ext cx="534377" cy="259045"/>
    <xdr:sp macro="" textlink="">
      <xdr:nvSpPr>
        <xdr:cNvPr id="766" name="貸付金最大値テキスト"/>
        <xdr:cNvSpPr txBox="1"/>
      </xdr:nvSpPr>
      <xdr:spPr>
        <a:xfrm>
          <a:off x="22212300" y="83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32,163</a:t>
          </a:r>
          <a:endParaRPr kumimoji="1" lang="ja-JP" altLang="en-US" sz="1000" b="1">
            <a:latin typeface="ＭＳ Ｐゴシック"/>
          </a:endParaRPr>
        </a:p>
      </xdr:txBody>
    </xdr:sp>
    <xdr:clientData/>
  </xdr:oneCellAnchor>
  <xdr:twoCellAnchor>
    <xdr:from>
      <xdr:col>32</xdr:col>
      <xdr:colOff>98425</xdr:colOff>
      <xdr:row>50</xdr:row>
      <xdr:rowOff>40808</xdr:rowOff>
    </xdr:from>
    <xdr:to>
      <xdr:col>32</xdr:col>
      <xdr:colOff>276225</xdr:colOff>
      <xdr:row>50</xdr:row>
      <xdr:rowOff>40808</xdr:rowOff>
    </xdr:to>
    <xdr:cxnSp macro="">
      <xdr:nvCxnSpPr>
        <xdr:cNvPr id="767" name="直線コネクタ 766"/>
        <xdr:cNvCxnSpPr/>
      </xdr:nvCxnSpPr>
      <xdr:spPr>
        <a:xfrm>
          <a:off x="22072600" y="861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144318</xdr:rowOff>
    </xdr:from>
    <xdr:to>
      <xdr:col>32</xdr:col>
      <xdr:colOff>187325</xdr:colOff>
      <xdr:row>56</xdr:row>
      <xdr:rowOff>164434</xdr:rowOff>
    </xdr:to>
    <xdr:cxnSp macro="">
      <xdr:nvCxnSpPr>
        <xdr:cNvPr id="768" name="直線コネクタ 767"/>
        <xdr:cNvCxnSpPr/>
      </xdr:nvCxnSpPr>
      <xdr:spPr>
        <a:xfrm>
          <a:off x="21323300" y="9745518"/>
          <a:ext cx="8382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106235</xdr:rowOff>
    </xdr:from>
    <xdr:ext cx="469744" cy="259045"/>
    <xdr:sp macro="" textlink="">
      <xdr:nvSpPr>
        <xdr:cNvPr id="769" name="貸付金平均値テキスト"/>
        <xdr:cNvSpPr txBox="1"/>
      </xdr:nvSpPr>
      <xdr:spPr>
        <a:xfrm>
          <a:off x="22212300" y="9878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127808</xdr:rowOff>
    </xdr:from>
    <xdr:to>
      <xdr:col>32</xdr:col>
      <xdr:colOff>238125</xdr:colOff>
      <xdr:row>58</xdr:row>
      <xdr:rowOff>57958</xdr:rowOff>
    </xdr:to>
    <xdr:sp macro="" textlink="">
      <xdr:nvSpPr>
        <xdr:cNvPr id="770" name="フローチャート : 判断 769"/>
        <xdr:cNvSpPr/>
      </xdr:nvSpPr>
      <xdr:spPr>
        <a:xfrm>
          <a:off x="221107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144318</xdr:rowOff>
    </xdr:from>
    <xdr:to>
      <xdr:col>31</xdr:col>
      <xdr:colOff>34925</xdr:colOff>
      <xdr:row>57</xdr:row>
      <xdr:rowOff>161051</xdr:rowOff>
    </xdr:to>
    <xdr:cxnSp macro="">
      <xdr:nvCxnSpPr>
        <xdr:cNvPr id="771" name="直線コネクタ 770"/>
        <xdr:cNvCxnSpPr/>
      </xdr:nvCxnSpPr>
      <xdr:spPr>
        <a:xfrm flipV="1">
          <a:off x="20434300" y="9745518"/>
          <a:ext cx="889000" cy="18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141936</xdr:rowOff>
    </xdr:from>
    <xdr:to>
      <xdr:col>31</xdr:col>
      <xdr:colOff>85725</xdr:colOff>
      <xdr:row>58</xdr:row>
      <xdr:rowOff>72086</xdr:rowOff>
    </xdr:to>
    <xdr:sp macro="" textlink="">
      <xdr:nvSpPr>
        <xdr:cNvPr id="772" name="フローチャート : 判断 771"/>
        <xdr:cNvSpPr/>
      </xdr:nvSpPr>
      <xdr:spPr>
        <a:xfrm>
          <a:off x="21272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63213</xdr:rowOff>
    </xdr:from>
    <xdr:ext cx="469744" cy="259045"/>
    <xdr:sp macro="" textlink="">
      <xdr:nvSpPr>
        <xdr:cNvPr id="773" name="テキスト ボックス 772"/>
        <xdr:cNvSpPr txBox="1"/>
      </xdr:nvSpPr>
      <xdr:spPr>
        <a:xfrm>
          <a:off x="21088427" y="1000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153508</xdr:rowOff>
    </xdr:from>
    <xdr:to>
      <xdr:col>29</xdr:col>
      <xdr:colOff>517525</xdr:colOff>
      <xdr:row>57</xdr:row>
      <xdr:rowOff>161051</xdr:rowOff>
    </xdr:to>
    <xdr:cxnSp macro="">
      <xdr:nvCxnSpPr>
        <xdr:cNvPr id="774" name="直線コネクタ 773"/>
        <xdr:cNvCxnSpPr/>
      </xdr:nvCxnSpPr>
      <xdr:spPr>
        <a:xfrm>
          <a:off x="19545300" y="9926158"/>
          <a:ext cx="8890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50998</xdr:rowOff>
    </xdr:from>
    <xdr:to>
      <xdr:col>29</xdr:col>
      <xdr:colOff>568325</xdr:colOff>
      <xdr:row>57</xdr:row>
      <xdr:rowOff>152598</xdr:rowOff>
    </xdr:to>
    <xdr:sp macro="" textlink="">
      <xdr:nvSpPr>
        <xdr:cNvPr id="775" name="フローチャート : 判断 774"/>
        <xdr:cNvSpPr/>
      </xdr:nvSpPr>
      <xdr:spPr>
        <a:xfrm>
          <a:off x="20383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169125</xdr:rowOff>
    </xdr:from>
    <xdr:ext cx="469744" cy="259045"/>
    <xdr:sp macro="" textlink="">
      <xdr:nvSpPr>
        <xdr:cNvPr id="776" name="テキスト ボックス 775"/>
        <xdr:cNvSpPr txBox="1"/>
      </xdr:nvSpPr>
      <xdr:spPr>
        <a:xfrm>
          <a:off x="20199427"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20874</xdr:rowOff>
    </xdr:from>
    <xdr:to>
      <xdr:col>28</xdr:col>
      <xdr:colOff>314325</xdr:colOff>
      <xdr:row>57</xdr:row>
      <xdr:rowOff>153508</xdr:rowOff>
    </xdr:to>
    <xdr:cxnSp macro="">
      <xdr:nvCxnSpPr>
        <xdr:cNvPr id="777" name="直線コネクタ 776"/>
        <xdr:cNvCxnSpPr/>
      </xdr:nvCxnSpPr>
      <xdr:spPr>
        <a:xfrm>
          <a:off x="18656300" y="9793524"/>
          <a:ext cx="889000" cy="13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137592</xdr:rowOff>
    </xdr:from>
    <xdr:to>
      <xdr:col>28</xdr:col>
      <xdr:colOff>365125</xdr:colOff>
      <xdr:row>57</xdr:row>
      <xdr:rowOff>67742</xdr:rowOff>
    </xdr:to>
    <xdr:sp macro="" textlink="">
      <xdr:nvSpPr>
        <xdr:cNvPr id="778" name="フローチャート : 判断 777"/>
        <xdr:cNvSpPr/>
      </xdr:nvSpPr>
      <xdr:spPr>
        <a:xfrm>
          <a:off x="19494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84269</xdr:rowOff>
    </xdr:from>
    <xdr:ext cx="469744" cy="259045"/>
    <xdr:sp macro="" textlink="">
      <xdr:nvSpPr>
        <xdr:cNvPr id="779" name="テキスト ボックス 778"/>
        <xdr:cNvSpPr txBox="1"/>
      </xdr:nvSpPr>
      <xdr:spPr>
        <a:xfrm>
          <a:off x="19310427"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143673</xdr:rowOff>
    </xdr:from>
    <xdr:to>
      <xdr:col>27</xdr:col>
      <xdr:colOff>161925</xdr:colOff>
      <xdr:row>57</xdr:row>
      <xdr:rowOff>73823</xdr:rowOff>
    </xdr:to>
    <xdr:sp macro="" textlink="">
      <xdr:nvSpPr>
        <xdr:cNvPr id="780" name="フローチャート : 判断 779"/>
        <xdr:cNvSpPr/>
      </xdr:nvSpPr>
      <xdr:spPr>
        <a:xfrm>
          <a:off x="18605500" y="974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64950</xdr:rowOff>
    </xdr:from>
    <xdr:ext cx="469744" cy="259045"/>
    <xdr:sp macro="" textlink="">
      <xdr:nvSpPr>
        <xdr:cNvPr id="781" name="テキスト ボックス 780"/>
        <xdr:cNvSpPr txBox="1"/>
      </xdr:nvSpPr>
      <xdr:spPr>
        <a:xfrm>
          <a:off x="18421427" y="983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113634</xdr:rowOff>
    </xdr:from>
    <xdr:to>
      <xdr:col>32</xdr:col>
      <xdr:colOff>238125</xdr:colOff>
      <xdr:row>57</xdr:row>
      <xdr:rowOff>43784</xdr:rowOff>
    </xdr:to>
    <xdr:sp macro="" textlink="">
      <xdr:nvSpPr>
        <xdr:cNvPr id="787" name="円/楕円 786"/>
        <xdr:cNvSpPr/>
      </xdr:nvSpPr>
      <xdr:spPr>
        <a:xfrm>
          <a:off x="22110700" y="971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136511</xdr:rowOff>
    </xdr:from>
    <xdr:ext cx="469744" cy="259045"/>
    <xdr:sp macro="" textlink="">
      <xdr:nvSpPr>
        <xdr:cNvPr id="788" name="貸付金該当値テキスト"/>
        <xdr:cNvSpPr txBox="1"/>
      </xdr:nvSpPr>
      <xdr:spPr>
        <a:xfrm>
          <a:off x="22212300" y="956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6,959</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93518</xdr:rowOff>
    </xdr:from>
    <xdr:to>
      <xdr:col>31</xdr:col>
      <xdr:colOff>85725</xdr:colOff>
      <xdr:row>57</xdr:row>
      <xdr:rowOff>23668</xdr:rowOff>
    </xdr:to>
    <xdr:sp macro="" textlink="">
      <xdr:nvSpPr>
        <xdr:cNvPr id="789" name="円/楕円 788"/>
        <xdr:cNvSpPr/>
      </xdr:nvSpPr>
      <xdr:spPr>
        <a:xfrm>
          <a:off x="21272500" y="969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40195</xdr:rowOff>
    </xdr:from>
    <xdr:ext cx="469744" cy="259045"/>
    <xdr:sp macro="" textlink="">
      <xdr:nvSpPr>
        <xdr:cNvPr id="790" name="テキスト ボックス 789"/>
        <xdr:cNvSpPr txBox="1"/>
      </xdr:nvSpPr>
      <xdr:spPr>
        <a:xfrm>
          <a:off x="21088427" y="946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7,399</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110251</xdr:rowOff>
    </xdr:from>
    <xdr:to>
      <xdr:col>29</xdr:col>
      <xdr:colOff>568325</xdr:colOff>
      <xdr:row>58</xdr:row>
      <xdr:rowOff>40401</xdr:rowOff>
    </xdr:to>
    <xdr:sp macro="" textlink="">
      <xdr:nvSpPr>
        <xdr:cNvPr id="791" name="円/楕円 790"/>
        <xdr:cNvSpPr/>
      </xdr:nvSpPr>
      <xdr:spPr>
        <a:xfrm>
          <a:off x="20383500" y="988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31528</xdr:rowOff>
    </xdr:from>
    <xdr:ext cx="469744" cy="259045"/>
    <xdr:sp macro="" textlink="">
      <xdr:nvSpPr>
        <xdr:cNvPr id="792" name="テキスト ボックス 791"/>
        <xdr:cNvSpPr txBox="1"/>
      </xdr:nvSpPr>
      <xdr:spPr>
        <a:xfrm>
          <a:off x="20199427" y="9975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3,283</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102708</xdr:rowOff>
    </xdr:from>
    <xdr:to>
      <xdr:col>28</xdr:col>
      <xdr:colOff>365125</xdr:colOff>
      <xdr:row>58</xdr:row>
      <xdr:rowOff>32858</xdr:rowOff>
    </xdr:to>
    <xdr:sp macro="" textlink="">
      <xdr:nvSpPr>
        <xdr:cNvPr id="793" name="円/楕円 792"/>
        <xdr:cNvSpPr/>
      </xdr:nvSpPr>
      <xdr:spPr>
        <a:xfrm>
          <a:off x="19494500" y="987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23985</xdr:rowOff>
    </xdr:from>
    <xdr:ext cx="469744" cy="259045"/>
    <xdr:sp macro="" textlink="">
      <xdr:nvSpPr>
        <xdr:cNvPr id="794" name="テキスト ボックス 793"/>
        <xdr:cNvSpPr txBox="1"/>
      </xdr:nvSpPr>
      <xdr:spPr>
        <a:xfrm>
          <a:off x="19310427" y="9968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3,448</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141524</xdr:rowOff>
    </xdr:from>
    <xdr:to>
      <xdr:col>27</xdr:col>
      <xdr:colOff>161925</xdr:colOff>
      <xdr:row>57</xdr:row>
      <xdr:rowOff>71674</xdr:rowOff>
    </xdr:to>
    <xdr:sp macro="" textlink="">
      <xdr:nvSpPr>
        <xdr:cNvPr id="795" name="円/楕円 794"/>
        <xdr:cNvSpPr/>
      </xdr:nvSpPr>
      <xdr:spPr>
        <a:xfrm>
          <a:off x="18605500" y="974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88201</xdr:rowOff>
    </xdr:from>
    <xdr:ext cx="469744" cy="259045"/>
    <xdr:sp macro="" textlink="">
      <xdr:nvSpPr>
        <xdr:cNvPr id="796" name="テキスト ボックス 795"/>
        <xdr:cNvSpPr txBox="1"/>
      </xdr:nvSpPr>
      <xdr:spPr>
        <a:xfrm>
          <a:off x="18421427" y="951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7" name="テキスト ボックス 80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8" name="直線コネクタ 80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9" name="テキスト ボックス 80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0" name="直線コネクタ 80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1" name="テキスト ボックス 81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2" name="直線コネクタ 81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3" name="テキスト ボックス 81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4" name="直線コネクタ 81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5" name="テキスト ボックス 81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6" name="直線コネクタ 81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7" name="テキスト ボックス 81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8" name="直線コネクタ 81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9" name="テキスト ボックス 81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45109</xdr:rowOff>
    </xdr:from>
    <xdr:to>
      <xdr:col>32</xdr:col>
      <xdr:colOff>186689</xdr:colOff>
      <xdr:row>79</xdr:row>
      <xdr:rowOff>93473</xdr:rowOff>
    </xdr:to>
    <xdr:cxnSp macro="">
      <xdr:nvCxnSpPr>
        <xdr:cNvPr id="823" name="直線コネクタ 822"/>
        <xdr:cNvCxnSpPr/>
      </xdr:nvCxnSpPr>
      <xdr:spPr>
        <a:xfrm flipV="1">
          <a:off x="22159595" y="12046609"/>
          <a:ext cx="1269" cy="159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97300</xdr:rowOff>
    </xdr:from>
    <xdr:ext cx="534377" cy="259045"/>
    <xdr:sp macro="" textlink="">
      <xdr:nvSpPr>
        <xdr:cNvPr id="824" name="繰出金最小値テキスト"/>
        <xdr:cNvSpPr txBox="1"/>
      </xdr:nvSpPr>
      <xdr:spPr>
        <a:xfrm>
          <a:off x="22212300" y="136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20,331</a:t>
          </a:r>
          <a:endParaRPr kumimoji="1" lang="ja-JP" altLang="en-US" sz="1000" b="1">
            <a:latin typeface="ＭＳ Ｐゴシック"/>
          </a:endParaRPr>
        </a:p>
      </xdr:txBody>
    </xdr:sp>
    <xdr:clientData/>
  </xdr:oneCellAnchor>
  <xdr:twoCellAnchor>
    <xdr:from>
      <xdr:col>32</xdr:col>
      <xdr:colOff>98425</xdr:colOff>
      <xdr:row>79</xdr:row>
      <xdr:rowOff>93473</xdr:rowOff>
    </xdr:from>
    <xdr:to>
      <xdr:col>32</xdr:col>
      <xdr:colOff>276225</xdr:colOff>
      <xdr:row>79</xdr:row>
      <xdr:rowOff>93473</xdr:rowOff>
    </xdr:to>
    <xdr:cxnSp macro="">
      <xdr:nvCxnSpPr>
        <xdr:cNvPr id="825" name="直線コネクタ 824"/>
        <xdr:cNvCxnSpPr/>
      </xdr:nvCxnSpPr>
      <xdr:spPr>
        <a:xfrm>
          <a:off x="22072600" y="13638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163236</xdr:rowOff>
    </xdr:from>
    <xdr:ext cx="599010" cy="259045"/>
    <xdr:sp macro="" textlink="">
      <xdr:nvSpPr>
        <xdr:cNvPr id="826" name="繰出金最大値テキスト"/>
        <xdr:cNvSpPr txBox="1"/>
      </xdr:nvSpPr>
      <xdr:spPr>
        <a:xfrm>
          <a:off x="22212300" y="1182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117,793</a:t>
          </a:r>
          <a:endParaRPr kumimoji="1" lang="ja-JP" altLang="en-US" sz="1000" b="1">
            <a:latin typeface="ＭＳ Ｐゴシック"/>
          </a:endParaRPr>
        </a:p>
      </xdr:txBody>
    </xdr:sp>
    <xdr:clientData/>
  </xdr:oneCellAnchor>
  <xdr:twoCellAnchor>
    <xdr:from>
      <xdr:col>32</xdr:col>
      <xdr:colOff>98425</xdr:colOff>
      <xdr:row>70</xdr:row>
      <xdr:rowOff>45109</xdr:rowOff>
    </xdr:from>
    <xdr:to>
      <xdr:col>32</xdr:col>
      <xdr:colOff>276225</xdr:colOff>
      <xdr:row>70</xdr:row>
      <xdr:rowOff>45109</xdr:rowOff>
    </xdr:to>
    <xdr:cxnSp macro="">
      <xdr:nvCxnSpPr>
        <xdr:cNvPr id="827" name="直線コネクタ 826"/>
        <xdr:cNvCxnSpPr/>
      </xdr:nvCxnSpPr>
      <xdr:spPr>
        <a:xfrm>
          <a:off x="22072600" y="12046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100626</xdr:rowOff>
    </xdr:from>
    <xdr:to>
      <xdr:col>32</xdr:col>
      <xdr:colOff>187325</xdr:colOff>
      <xdr:row>75</xdr:row>
      <xdr:rowOff>155947</xdr:rowOff>
    </xdr:to>
    <xdr:cxnSp macro="">
      <xdr:nvCxnSpPr>
        <xdr:cNvPr id="828" name="直線コネクタ 827"/>
        <xdr:cNvCxnSpPr/>
      </xdr:nvCxnSpPr>
      <xdr:spPr>
        <a:xfrm flipV="1">
          <a:off x="21323300" y="12959376"/>
          <a:ext cx="838200" cy="5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59376</xdr:rowOff>
    </xdr:from>
    <xdr:ext cx="534377" cy="259045"/>
    <xdr:sp macro="" textlink="">
      <xdr:nvSpPr>
        <xdr:cNvPr id="829" name="繰出金平均値テキスト"/>
        <xdr:cNvSpPr txBox="1"/>
      </xdr:nvSpPr>
      <xdr:spPr>
        <a:xfrm>
          <a:off x="22212300" y="13261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38,987</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80949</xdr:rowOff>
    </xdr:from>
    <xdr:to>
      <xdr:col>32</xdr:col>
      <xdr:colOff>238125</xdr:colOff>
      <xdr:row>78</xdr:row>
      <xdr:rowOff>11099</xdr:rowOff>
    </xdr:to>
    <xdr:sp macro="" textlink="">
      <xdr:nvSpPr>
        <xdr:cNvPr id="830" name="フローチャート : 判断 829"/>
        <xdr:cNvSpPr/>
      </xdr:nvSpPr>
      <xdr:spPr>
        <a:xfrm>
          <a:off x="22110700" y="1328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155947</xdr:rowOff>
    </xdr:from>
    <xdr:to>
      <xdr:col>31</xdr:col>
      <xdr:colOff>34925</xdr:colOff>
      <xdr:row>76</xdr:row>
      <xdr:rowOff>108806</xdr:rowOff>
    </xdr:to>
    <xdr:cxnSp macro="">
      <xdr:nvCxnSpPr>
        <xdr:cNvPr id="831" name="直線コネクタ 830"/>
        <xdr:cNvCxnSpPr/>
      </xdr:nvCxnSpPr>
      <xdr:spPr>
        <a:xfrm flipV="1">
          <a:off x="20434300" y="13014697"/>
          <a:ext cx="889000" cy="12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33400</xdr:rowOff>
    </xdr:from>
    <xdr:to>
      <xdr:col>31</xdr:col>
      <xdr:colOff>85725</xdr:colOff>
      <xdr:row>77</xdr:row>
      <xdr:rowOff>135000</xdr:rowOff>
    </xdr:to>
    <xdr:sp macro="" textlink="">
      <xdr:nvSpPr>
        <xdr:cNvPr id="832" name="フローチャート : 判断 831"/>
        <xdr:cNvSpPr/>
      </xdr:nvSpPr>
      <xdr:spPr>
        <a:xfrm>
          <a:off x="21272500" y="1323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126127</xdr:rowOff>
    </xdr:from>
    <xdr:ext cx="534377" cy="259045"/>
    <xdr:sp macro="" textlink="">
      <xdr:nvSpPr>
        <xdr:cNvPr id="833" name="テキスト ボックス 832"/>
        <xdr:cNvSpPr txBox="1"/>
      </xdr:nvSpPr>
      <xdr:spPr>
        <a:xfrm>
          <a:off x="21056111" y="1332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108806</xdr:rowOff>
    </xdr:from>
    <xdr:to>
      <xdr:col>29</xdr:col>
      <xdr:colOff>517525</xdr:colOff>
      <xdr:row>76</xdr:row>
      <xdr:rowOff>123355</xdr:rowOff>
    </xdr:to>
    <xdr:cxnSp macro="">
      <xdr:nvCxnSpPr>
        <xdr:cNvPr id="834" name="直線コネクタ 833"/>
        <xdr:cNvCxnSpPr/>
      </xdr:nvCxnSpPr>
      <xdr:spPr>
        <a:xfrm flipV="1">
          <a:off x="19545300" y="13139006"/>
          <a:ext cx="889000" cy="1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19912</xdr:rowOff>
    </xdr:from>
    <xdr:to>
      <xdr:col>29</xdr:col>
      <xdr:colOff>568325</xdr:colOff>
      <xdr:row>77</xdr:row>
      <xdr:rowOff>121512</xdr:rowOff>
    </xdr:to>
    <xdr:sp macro="" textlink="">
      <xdr:nvSpPr>
        <xdr:cNvPr id="835" name="フローチャート : 判断 834"/>
        <xdr:cNvSpPr/>
      </xdr:nvSpPr>
      <xdr:spPr>
        <a:xfrm>
          <a:off x="20383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112639</xdr:rowOff>
    </xdr:from>
    <xdr:ext cx="534377" cy="259045"/>
    <xdr:sp macro="" textlink="">
      <xdr:nvSpPr>
        <xdr:cNvPr id="836" name="テキスト ボックス 835"/>
        <xdr:cNvSpPr txBox="1"/>
      </xdr:nvSpPr>
      <xdr:spPr>
        <a:xfrm>
          <a:off x="20167111" y="1331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150706</xdr:rowOff>
    </xdr:from>
    <xdr:to>
      <xdr:col>28</xdr:col>
      <xdr:colOff>314325</xdr:colOff>
      <xdr:row>76</xdr:row>
      <xdr:rowOff>123355</xdr:rowOff>
    </xdr:to>
    <xdr:cxnSp macro="">
      <xdr:nvCxnSpPr>
        <xdr:cNvPr id="837" name="直線コネクタ 836"/>
        <xdr:cNvCxnSpPr/>
      </xdr:nvCxnSpPr>
      <xdr:spPr>
        <a:xfrm>
          <a:off x="18656300" y="13009456"/>
          <a:ext cx="889000" cy="14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42576</xdr:rowOff>
    </xdr:from>
    <xdr:to>
      <xdr:col>28</xdr:col>
      <xdr:colOff>365125</xdr:colOff>
      <xdr:row>77</xdr:row>
      <xdr:rowOff>144176</xdr:rowOff>
    </xdr:to>
    <xdr:sp macro="" textlink="">
      <xdr:nvSpPr>
        <xdr:cNvPr id="838" name="フローチャート : 判断 837"/>
        <xdr:cNvSpPr/>
      </xdr:nvSpPr>
      <xdr:spPr>
        <a:xfrm>
          <a:off x="19494500" y="132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135303</xdr:rowOff>
    </xdr:from>
    <xdr:ext cx="534377" cy="259045"/>
    <xdr:sp macro="" textlink="">
      <xdr:nvSpPr>
        <xdr:cNvPr id="839" name="テキスト ボックス 838"/>
        <xdr:cNvSpPr txBox="1"/>
      </xdr:nvSpPr>
      <xdr:spPr>
        <a:xfrm>
          <a:off x="19278111" y="1333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49254</xdr:rowOff>
    </xdr:from>
    <xdr:to>
      <xdr:col>27</xdr:col>
      <xdr:colOff>161925</xdr:colOff>
      <xdr:row>77</xdr:row>
      <xdr:rowOff>150854</xdr:rowOff>
    </xdr:to>
    <xdr:sp macro="" textlink="">
      <xdr:nvSpPr>
        <xdr:cNvPr id="840" name="フローチャート : 判断 839"/>
        <xdr:cNvSpPr/>
      </xdr:nvSpPr>
      <xdr:spPr>
        <a:xfrm>
          <a:off x="18605500" y="1325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141981</xdr:rowOff>
    </xdr:from>
    <xdr:ext cx="534377" cy="259045"/>
    <xdr:sp macro="" textlink="">
      <xdr:nvSpPr>
        <xdr:cNvPr id="841" name="テキスト ボックス 840"/>
        <xdr:cNvSpPr txBox="1"/>
      </xdr:nvSpPr>
      <xdr:spPr>
        <a:xfrm>
          <a:off x="18389111" y="1334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49826</xdr:rowOff>
    </xdr:from>
    <xdr:to>
      <xdr:col>32</xdr:col>
      <xdr:colOff>238125</xdr:colOff>
      <xdr:row>75</xdr:row>
      <xdr:rowOff>151426</xdr:rowOff>
    </xdr:to>
    <xdr:sp macro="" textlink="">
      <xdr:nvSpPr>
        <xdr:cNvPr id="847" name="円/楕円 846"/>
        <xdr:cNvSpPr/>
      </xdr:nvSpPr>
      <xdr:spPr>
        <a:xfrm>
          <a:off x="22110700" y="1290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72703</xdr:rowOff>
    </xdr:from>
    <xdr:ext cx="534377" cy="259045"/>
    <xdr:sp macro="" textlink="">
      <xdr:nvSpPr>
        <xdr:cNvPr id="848" name="繰出金該当値テキスト"/>
        <xdr:cNvSpPr txBox="1"/>
      </xdr:nvSpPr>
      <xdr:spPr>
        <a:xfrm>
          <a:off x="22212300" y="12760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61,893</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105147</xdr:rowOff>
    </xdr:from>
    <xdr:to>
      <xdr:col>31</xdr:col>
      <xdr:colOff>85725</xdr:colOff>
      <xdr:row>76</xdr:row>
      <xdr:rowOff>35297</xdr:rowOff>
    </xdr:to>
    <xdr:sp macro="" textlink="">
      <xdr:nvSpPr>
        <xdr:cNvPr id="849" name="円/楕円 848"/>
        <xdr:cNvSpPr/>
      </xdr:nvSpPr>
      <xdr:spPr>
        <a:xfrm>
          <a:off x="21272500" y="1296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51824</xdr:rowOff>
    </xdr:from>
    <xdr:ext cx="534377" cy="259045"/>
    <xdr:sp macro="" textlink="">
      <xdr:nvSpPr>
        <xdr:cNvPr id="850" name="テキスト ボックス 849"/>
        <xdr:cNvSpPr txBox="1"/>
      </xdr:nvSpPr>
      <xdr:spPr>
        <a:xfrm>
          <a:off x="21056111" y="1273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58,505</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58006</xdr:rowOff>
    </xdr:from>
    <xdr:to>
      <xdr:col>29</xdr:col>
      <xdr:colOff>568325</xdr:colOff>
      <xdr:row>76</xdr:row>
      <xdr:rowOff>159606</xdr:rowOff>
    </xdr:to>
    <xdr:sp macro="" textlink="">
      <xdr:nvSpPr>
        <xdr:cNvPr id="851" name="円/楕円 850"/>
        <xdr:cNvSpPr/>
      </xdr:nvSpPr>
      <xdr:spPr>
        <a:xfrm>
          <a:off x="20383500" y="1308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4684</xdr:rowOff>
    </xdr:from>
    <xdr:ext cx="534377" cy="259045"/>
    <xdr:sp macro="" textlink="">
      <xdr:nvSpPr>
        <xdr:cNvPr id="852" name="テキスト ボックス 851"/>
        <xdr:cNvSpPr txBox="1"/>
      </xdr:nvSpPr>
      <xdr:spPr>
        <a:xfrm>
          <a:off x="20167111" y="1286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50,892</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72555</xdr:rowOff>
    </xdr:from>
    <xdr:to>
      <xdr:col>28</xdr:col>
      <xdr:colOff>365125</xdr:colOff>
      <xdr:row>77</xdr:row>
      <xdr:rowOff>2705</xdr:rowOff>
    </xdr:to>
    <xdr:sp macro="" textlink="">
      <xdr:nvSpPr>
        <xdr:cNvPr id="853" name="円/楕円 852"/>
        <xdr:cNvSpPr/>
      </xdr:nvSpPr>
      <xdr:spPr>
        <a:xfrm>
          <a:off x="19494500" y="1310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19232</xdr:rowOff>
    </xdr:from>
    <xdr:ext cx="534377" cy="259045"/>
    <xdr:sp macro="" textlink="">
      <xdr:nvSpPr>
        <xdr:cNvPr id="854" name="テキスト ボックス 853"/>
        <xdr:cNvSpPr txBox="1"/>
      </xdr:nvSpPr>
      <xdr:spPr>
        <a:xfrm>
          <a:off x="19278111" y="1287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50,001</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99906</xdr:rowOff>
    </xdr:from>
    <xdr:to>
      <xdr:col>27</xdr:col>
      <xdr:colOff>161925</xdr:colOff>
      <xdr:row>76</xdr:row>
      <xdr:rowOff>30056</xdr:rowOff>
    </xdr:to>
    <xdr:sp macro="" textlink="">
      <xdr:nvSpPr>
        <xdr:cNvPr id="855" name="円/楕円 854"/>
        <xdr:cNvSpPr/>
      </xdr:nvSpPr>
      <xdr:spPr>
        <a:xfrm>
          <a:off x="18605500" y="1295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46583</xdr:rowOff>
    </xdr:from>
    <xdr:ext cx="534377" cy="259045"/>
    <xdr:sp macro="" textlink="">
      <xdr:nvSpPr>
        <xdr:cNvPr id="856" name="テキスト ボックス 855"/>
        <xdr:cNvSpPr txBox="1"/>
      </xdr:nvSpPr>
      <xdr:spPr>
        <a:xfrm>
          <a:off x="18389111" y="1273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58,826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7" name="直線コネクタ 86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8" name="テキスト ボックス 86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0" name="テキスト ボックス 86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2" name="直線コネクタ 87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7" name="直線コネクタ 87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フローチャート : 判断 87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0" name="直線コネクタ 87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1" name="フローチャート : 判断 88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2" name="テキスト ボックス 88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3" name="直線コネクタ 88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4" name="フローチャート : 判断 88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5" name="テキスト ボックス 88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6" name="直線コネクタ 88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7" name="フローチャート : 判断 88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8" name="テキスト ボックス 88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フローチャート : 判断 88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0" name="テキスト ボックス 88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円/楕円 89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8" name="円/楕円 89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9" name="テキスト ボックス 89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0" name="円/楕円 89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1" name="テキスト ボックス 90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2" name="円/楕円 90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3" name="テキスト ボックス 90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円/楕円 90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5" name="テキスト ボックス 90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義務的経費については、</a:t>
          </a:r>
          <a:r>
            <a:rPr kumimoji="1" lang="ja-JP" altLang="ja-JP" sz="1100">
              <a:solidFill>
                <a:schemeClr val="dk1"/>
              </a:solidFill>
              <a:effectLst/>
              <a:latin typeface="+mn-lt"/>
              <a:ea typeface="+mn-ea"/>
              <a:cs typeface="+mn-cs"/>
            </a:rPr>
            <a:t>施設型給付費等支給事業</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生活保護扶助事業</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障害者自立支援給付費の増</a:t>
          </a:r>
          <a:r>
            <a:rPr kumimoji="1" lang="ja-JP" altLang="en-US" sz="1100">
              <a:solidFill>
                <a:schemeClr val="dk1"/>
              </a:solidFill>
              <a:effectLst/>
              <a:latin typeface="+mn-lt"/>
              <a:ea typeface="+mn-ea"/>
              <a:cs typeface="+mn-cs"/>
            </a:rPr>
            <a:t>による</a:t>
          </a:r>
          <a:r>
            <a:rPr kumimoji="1" lang="ja-JP" altLang="ja-JP" sz="1100">
              <a:solidFill>
                <a:schemeClr val="dk1"/>
              </a:solidFill>
              <a:effectLst/>
              <a:latin typeface="+mn-lt"/>
              <a:ea typeface="+mn-ea"/>
              <a:cs typeface="+mn-cs"/>
            </a:rPr>
            <a:t>扶助費</a:t>
          </a:r>
          <a:r>
            <a:rPr kumimoji="1" lang="ja-JP" altLang="en-US" sz="1100">
              <a:solidFill>
                <a:schemeClr val="dk1"/>
              </a:solidFill>
              <a:effectLst/>
              <a:latin typeface="+mn-lt"/>
              <a:ea typeface="+mn-ea"/>
              <a:cs typeface="+mn-cs"/>
            </a:rPr>
            <a:t>が１０．９％上昇し、前年度と比較して５．</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％の増加となった。　</a:t>
          </a:r>
        </a:p>
        <a:p>
          <a:r>
            <a:rPr kumimoji="1" lang="ja-JP" altLang="en-US" sz="1100">
              <a:solidFill>
                <a:schemeClr val="dk1"/>
              </a:solidFill>
              <a:effectLst/>
              <a:latin typeface="+mn-lt"/>
              <a:ea typeface="+mn-ea"/>
              <a:cs typeface="+mn-cs"/>
            </a:rPr>
            <a:t>　投資的経費については、前年度と比較して７１．５％の大幅な減額となった。普通建設事業費について、補助事業費では、復興交付金事業の進捗により災害公営住宅整備事業、緊急避難路・物流路整備事業清水沢多賀城線整備事業が６５．８％の減、また、、中心市街地の形成に係る事業が平成２７年度で完成を迎えたことによる減額が大きい。単独事業費では、市街地再開発関連事業、図書館移転事業、城南小学校増築事業が完了したことに伴い、８７．３％の大幅な減額となった。</a:t>
          </a:r>
        </a:p>
        <a:p>
          <a:r>
            <a:rPr kumimoji="1" lang="ja-JP" altLang="en-US" sz="1100">
              <a:solidFill>
                <a:schemeClr val="dk1"/>
              </a:solidFill>
              <a:effectLst/>
              <a:latin typeface="+mn-lt"/>
              <a:ea typeface="+mn-ea"/>
              <a:cs typeface="+mn-cs"/>
            </a:rPr>
            <a:t>　補助費等については、消費喚起プレミアム商品券発行補助事業、災害公営住宅入居支援事業の終了による減等により、０．６％減となった。</a:t>
          </a:r>
        </a:p>
        <a:p>
          <a:r>
            <a:rPr kumimoji="1" lang="ja-JP" altLang="en-US" sz="1100">
              <a:solidFill>
                <a:schemeClr val="dk1"/>
              </a:solidFill>
              <a:effectLst/>
              <a:latin typeface="+mn-lt"/>
              <a:ea typeface="+mn-ea"/>
              <a:cs typeface="+mn-cs"/>
            </a:rPr>
            <a:t>　積立金については、復興交付金事業の進捗に伴う復興の財源となる復興交付金の基金への積立が減少したことなどにより、６０．８％の大幅な減少となった。</a:t>
          </a:r>
        </a:p>
        <a:p>
          <a:r>
            <a:rPr kumimoji="1" lang="ja-JP" altLang="en-US" sz="1100">
              <a:solidFill>
                <a:schemeClr val="dk1"/>
              </a:solidFill>
              <a:effectLst/>
              <a:latin typeface="+mn-lt"/>
              <a:ea typeface="+mn-ea"/>
              <a:cs typeface="+mn-cs"/>
            </a:rPr>
            <a:t>　貸付金については、中心市街地の形成に係る都市開発資金貸付金が前年度で終了したことに伴い</a:t>
          </a:r>
          <a:r>
            <a:rPr kumimoji="1" lang="en-US" altLang="ja-JP" sz="1100">
              <a:solidFill>
                <a:schemeClr val="dk1"/>
              </a:solidFill>
              <a:effectLst/>
              <a:latin typeface="+mn-lt"/>
              <a:ea typeface="+mn-ea"/>
              <a:cs typeface="+mn-cs"/>
            </a:rPr>
            <a:t>5.8</a:t>
          </a:r>
          <a:r>
            <a:rPr kumimoji="1" lang="ja-JP" altLang="en-US" sz="1100">
              <a:solidFill>
                <a:schemeClr val="dk1"/>
              </a:solidFill>
              <a:effectLst/>
              <a:latin typeface="+mn-lt"/>
              <a:ea typeface="+mn-ea"/>
              <a:cs typeface="+mn-cs"/>
            </a:rPr>
            <a:t>％の減少となった。</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宮城県多賀城市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62,508
62,048
19.69
32,787,985
30,534,832
113,162
12,234,192
26,176,286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19.6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109068</xdr:rowOff>
    </xdr:from>
    <xdr:to>
      <xdr:col>6</xdr:col>
      <xdr:colOff>510540</xdr:colOff>
      <xdr:row>37</xdr:row>
      <xdr:rowOff>144729</xdr:rowOff>
    </xdr:to>
    <xdr:cxnSp macro="">
      <xdr:nvCxnSpPr>
        <xdr:cNvPr id="54" name="直線コネクタ 53"/>
        <xdr:cNvCxnSpPr/>
      </xdr:nvCxnSpPr>
      <xdr:spPr>
        <a:xfrm flipV="1">
          <a:off x="4633595" y="5424018"/>
          <a:ext cx="1270" cy="106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148556</xdr:rowOff>
    </xdr:from>
    <xdr:ext cx="469744" cy="259045"/>
    <xdr:sp macro="" textlink="">
      <xdr:nvSpPr>
        <xdr:cNvPr id="55" name="議会費最小値テキスト"/>
        <xdr:cNvSpPr txBox="1"/>
      </xdr:nvSpPr>
      <xdr:spPr>
        <a:xfrm>
          <a:off x="4686300"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a:t>
          </a:r>
          <a:endParaRPr kumimoji="1" lang="ja-JP" altLang="en-US" sz="1000" b="1">
            <a:latin typeface="ＭＳ Ｐゴシック"/>
          </a:endParaRPr>
        </a:p>
      </xdr:txBody>
    </xdr:sp>
    <xdr:clientData/>
  </xdr:oneCellAnchor>
  <xdr:twoCellAnchor>
    <xdr:from>
      <xdr:col>6</xdr:col>
      <xdr:colOff>422275</xdr:colOff>
      <xdr:row>37</xdr:row>
      <xdr:rowOff>144729</xdr:rowOff>
    </xdr:from>
    <xdr:to>
      <xdr:col>6</xdr:col>
      <xdr:colOff>600075</xdr:colOff>
      <xdr:row>37</xdr:row>
      <xdr:rowOff>144729</xdr:rowOff>
    </xdr:to>
    <xdr:cxnSp macro="">
      <xdr:nvCxnSpPr>
        <xdr:cNvPr id="56" name="直線コネクタ 55"/>
        <xdr:cNvCxnSpPr/>
      </xdr:nvCxnSpPr>
      <xdr:spPr>
        <a:xfrm>
          <a:off x="4546600" y="648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55745</xdr:rowOff>
    </xdr:from>
    <xdr:ext cx="469744" cy="259045"/>
    <xdr:sp macro="" textlink="">
      <xdr:nvSpPr>
        <xdr:cNvPr id="57" name="議会費最大値テキスト"/>
        <xdr:cNvSpPr txBox="1"/>
      </xdr:nvSpPr>
      <xdr:spPr>
        <a:xfrm>
          <a:off x="4686300" y="51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4,692</a:t>
          </a:r>
          <a:endParaRPr kumimoji="1" lang="ja-JP" altLang="en-US" sz="1000" b="1">
            <a:latin typeface="ＭＳ Ｐゴシック"/>
          </a:endParaRPr>
        </a:p>
      </xdr:txBody>
    </xdr:sp>
    <xdr:clientData/>
  </xdr:oneCellAnchor>
  <xdr:twoCellAnchor>
    <xdr:from>
      <xdr:col>6</xdr:col>
      <xdr:colOff>422275</xdr:colOff>
      <xdr:row>31</xdr:row>
      <xdr:rowOff>109068</xdr:rowOff>
    </xdr:from>
    <xdr:to>
      <xdr:col>6</xdr:col>
      <xdr:colOff>600075</xdr:colOff>
      <xdr:row>31</xdr:row>
      <xdr:rowOff>109068</xdr:rowOff>
    </xdr:to>
    <xdr:cxnSp macro="">
      <xdr:nvCxnSpPr>
        <xdr:cNvPr id="58" name="直線コネクタ 57"/>
        <xdr:cNvCxnSpPr/>
      </xdr:nvCxnSpPr>
      <xdr:spPr>
        <a:xfrm>
          <a:off x="4546600" y="54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124613</xdr:rowOff>
    </xdr:from>
    <xdr:to>
      <xdr:col>6</xdr:col>
      <xdr:colOff>511175</xdr:colOff>
      <xdr:row>35</xdr:row>
      <xdr:rowOff>40487</xdr:rowOff>
    </xdr:to>
    <xdr:cxnSp macro="">
      <xdr:nvCxnSpPr>
        <xdr:cNvPr id="59" name="直線コネクタ 58"/>
        <xdr:cNvCxnSpPr/>
      </xdr:nvCxnSpPr>
      <xdr:spPr>
        <a:xfrm>
          <a:off x="3797300" y="5953913"/>
          <a:ext cx="838200" cy="8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8907</xdr:rowOff>
    </xdr:from>
    <xdr:ext cx="469744" cy="259045"/>
    <xdr:sp macro="" textlink="">
      <xdr:nvSpPr>
        <xdr:cNvPr id="60" name="議会費平均値テキスト"/>
        <xdr:cNvSpPr txBox="1"/>
      </xdr:nvSpPr>
      <xdr:spPr>
        <a:xfrm>
          <a:off x="4686300" y="5838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157480</xdr:rowOff>
    </xdr:from>
    <xdr:to>
      <xdr:col>6</xdr:col>
      <xdr:colOff>561975</xdr:colOff>
      <xdr:row>35</xdr:row>
      <xdr:rowOff>87630</xdr:rowOff>
    </xdr:to>
    <xdr:sp macro="" textlink="">
      <xdr:nvSpPr>
        <xdr:cNvPr id="61" name="フローチャート : 判断 60"/>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124613</xdr:rowOff>
    </xdr:from>
    <xdr:to>
      <xdr:col>5</xdr:col>
      <xdr:colOff>358775</xdr:colOff>
      <xdr:row>35</xdr:row>
      <xdr:rowOff>35001</xdr:rowOff>
    </xdr:to>
    <xdr:cxnSp macro="">
      <xdr:nvCxnSpPr>
        <xdr:cNvPr id="62" name="直線コネクタ 61"/>
        <xdr:cNvCxnSpPr/>
      </xdr:nvCxnSpPr>
      <xdr:spPr>
        <a:xfrm flipV="1">
          <a:off x="2908300" y="5953913"/>
          <a:ext cx="889000" cy="8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18491</xdr:rowOff>
    </xdr:from>
    <xdr:to>
      <xdr:col>5</xdr:col>
      <xdr:colOff>409575</xdr:colOff>
      <xdr:row>34</xdr:row>
      <xdr:rowOff>120091</xdr:rowOff>
    </xdr:to>
    <xdr:sp macro="" textlink="">
      <xdr:nvSpPr>
        <xdr:cNvPr id="63" name="フローチャート : 判断 62"/>
        <xdr:cNvSpPr/>
      </xdr:nvSpPr>
      <xdr:spPr>
        <a:xfrm>
          <a:off x="3746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136618</xdr:rowOff>
    </xdr:from>
    <xdr:ext cx="469744" cy="259045"/>
    <xdr:sp macro="" textlink="">
      <xdr:nvSpPr>
        <xdr:cNvPr id="64" name="テキスト ボックス 63"/>
        <xdr:cNvSpPr txBox="1"/>
      </xdr:nvSpPr>
      <xdr:spPr>
        <a:xfrm>
          <a:off x="3562427"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35001</xdr:rowOff>
    </xdr:from>
    <xdr:to>
      <xdr:col>4</xdr:col>
      <xdr:colOff>155575</xdr:colOff>
      <xdr:row>35</xdr:row>
      <xdr:rowOff>40031</xdr:rowOff>
    </xdr:to>
    <xdr:cxnSp macro="">
      <xdr:nvCxnSpPr>
        <xdr:cNvPr id="65" name="直線コネクタ 64"/>
        <xdr:cNvCxnSpPr/>
      </xdr:nvCxnSpPr>
      <xdr:spPr>
        <a:xfrm flipV="1">
          <a:off x="2019300" y="6035751"/>
          <a:ext cx="8890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141647</xdr:rowOff>
    </xdr:from>
    <xdr:ext cx="469744" cy="259045"/>
    <xdr:sp macro="" textlink="">
      <xdr:nvSpPr>
        <xdr:cNvPr id="67" name="テキスト ボックス 66"/>
        <xdr:cNvSpPr txBox="1"/>
      </xdr:nvSpPr>
      <xdr:spPr>
        <a:xfrm>
          <a:off x="2673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150216</xdr:rowOff>
    </xdr:from>
    <xdr:to>
      <xdr:col>2</xdr:col>
      <xdr:colOff>638175</xdr:colOff>
      <xdr:row>35</xdr:row>
      <xdr:rowOff>40031</xdr:rowOff>
    </xdr:to>
    <xdr:cxnSp macro="">
      <xdr:nvCxnSpPr>
        <xdr:cNvPr id="68" name="直線コネクタ 67"/>
        <xdr:cNvCxnSpPr/>
      </xdr:nvCxnSpPr>
      <xdr:spPr>
        <a:xfrm>
          <a:off x="1130300" y="5979516"/>
          <a:ext cx="8890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157192</xdr:rowOff>
    </xdr:from>
    <xdr:ext cx="469744" cy="259045"/>
    <xdr:sp macro="" textlink="">
      <xdr:nvSpPr>
        <xdr:cNvPr id="70" name="テキスト ボックス 69"/>
        <xdr:cNvSpPr txBox="1"/>
      </xdr:nvSpPr>
      <xdr:spPr>
        <a:xfrm>
          <a:off x="1784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89984</xdr:rowOff>
    </xdr:from>
    <xdr:ext cx="469744" cy="259045"/>
    <xdr:sp macro="" textlink="">
      <xdr:nvSpPr>
        <xdr:cNvPr id="72" name="テキスト ボックス 71"/>
        <xdr:cNvSpPr txBox="1"/>
      </xdr:nvSpPr>
      <xdr:spPr>
        <a:xfrm>
          <a:off x="895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161137</xdr:rowOff>
    </xdr:from>
    <xdr:to>
      <xdr:col>6</xdr:col>
      <xdr:colOff>561975</xdr:colOff>
      <xdr:row>35</xdr:row>
      <xdr:rowOff>91287</xdr:rowOff>
    </xdr:to>
    <xdr:sp macro="" textlink="">
      <xdr:nvSpPr>
        <xdr:cNvPr id="78" name="円/楕円 77"/>
        <xdr:cNvSpPr/>
      </xdr:nvSpPr>
      <xdr:spPr>
        <a:xfrm>
          <a:off x="4584700" y="599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139564</xdr:rowOff>
    </xdr:from>
    <xdr:ext cx="469744" cy="259045"/>
    <xdr:sp macro="" textlink="">
      <xdr:nvSpPr>
        <xdr:cNvPr id="79" name="議会費該当値テキスト"/>
        <xdr:cNvSpPr txBox="1"/>
      </xdr:nvSpPr>
      <xdr:spPr>
        <a:xfrm>
          <a:off x="4686300" y="596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73813</xdr:rowOff>
    </xdr:from>
    <xdr:to>
      <xdr:col>5</xdr:col>
      <xdr:colOff>409575</xdr:colOff>
      <xdr:row>35</xdr:row>
      <xdr:rowOff>3963</xdr:rowOff>
    </xdr:to>
    <xdr:sp macro="" textlink="">
      <xdr:nvSpPr>
        <xdr:cNvPr id="80" name="円/楕円 79"/>
        <xdr:cNvSpPr/>
      </xdr:nvSpPr>
      <xdr:spPr>
        <a:xfrm>
          <a:off x="3746500" y="590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166540</xdr:rowOff>
    </xdr:from>
    <xdr:ext cx="469744" cy="259045"/>
    <xdr:sp macro="" textlink="">
      <xdr:nvSpPr>
        <xdr:cNvPr id="81" name="テキスト ボックス 80"/>
        <xdr:cNvSpPr txBox="1"/>
      </xdr:nvSpPr>
      <xdr:spPr>
        <a:xfrm>
          <a:off x="3562427" y="5995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3,533</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155651</xdr:rowOff>
    </xdr:from>
    <xdr:to>
      <xdr:col>4</xdr:col>
      <xdr:colOff>206375</xdr:colOff>
      <xdr:row>35</xdr:row>
      <xdr:rowOff>85801</xdr:rowOff>
    </xdr:to>
    <xdr:sp macro="" textlink="">
      <xdr:nvSpPr>
        <xdr:cNvPr id="82" name="円/楕円 81"/>
        <xdr:cNvSpPr/>
      </xdr:nvSpPr>
      <xdr:spPr>
        <a:xfrm>
          <a:off x="2857500" y="598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76928</xdr:rowOff>
    </xdr:from>
    <xdr:ext cx="469744" cy="259045"/>
    <xdr:sp macro="" textlink="">
      <xdr:nvSpPr>
        <xdr:cNvPr id="83" name="テキスト ボックス 82"/>
        <xdr:cNvSpPr txBox="1"/>
      </xdr:nvSpPr>
      <xdr:spPr>
        <a:xfrm>
          <a:off x="2673427" y="607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160681</xdr:rowOff>
    </xdr:from>
    <xdr:to>
      <xdr:col>3</xdr:col>
      <xdr:colOff>3175</xdr:colOff>
      <xdr:row>35</xdr:row>
      <xdr:rowOff>90831</xdr:rowOff>
    </xdr:to>
    <xdr:sp macro="" textlink="">
      <xdr:nvSpPr>
        <xdr:cNvPr id="84" name="円/楕円 83"/>
        <xdr:cNvSpPr/>
      </xdr:nvSpPr>
      <xdr:spPr>
        <a:xfrm>
          <a:off x="1968500" y="598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81958</xdr:rowOff>
    </xdr:from>
    <xdr:ext cx="469744" cy="259045"/>
    <xdr:sp macro="" textlink="">
      <xdr:nvSpPr>
        <xdr:cNvPr id="85" name="テキスト ボックス 84"/>
        <xdr:cNvSpPr txBox="1"/>
      </xdr:nvSpPr>
      <xdr:spPr>
        <a:xfrm>
          <a:off x="1784427" y="608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3,343</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99416</xdr:rowOff>
    </xdr:from>
    <xdr:to>
      <xdr:col>1</xdr:col>
      <xdr:colOff>485775</xdr:colOff>
      <xdr:row>35</xdr:row>
      <xdr:rowOff>29566</xdr:rowOff>
    </xdr:to>
    <xdr:sp macro="" textlink="">
      <xdr:nvSpPr>
        <xdr:cNvPr id="86" name="円/楕円 85"/>
        <xdr:cNvSpPr/>
      </xdr:nvSpPr>
      <xdr:spPr>
        <a:xfrm>
          <a:off x="1079500" y="592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20693</xdr:rowOff>
    </xdr:from>
    <xdr:ext cx="469744" cy="259045"/>
    <xdr:sp macro="" textlink="">
      <xdr:nvSpPr>
        <xdr:cNvPr id="87" name="テキスト ボックス 86"/>
        <xdr:cNvSpPr txBox="1"/>
      </xdr:nvSpPr>
      <xdr:spPr>
        <a:xfrm>
          <a:off x="895427" y="6021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53</xdr:row>
      <xdr:rowOff>81640</xdr:rowOff>
    </xdr:from>
    <xdr:to>
      <xdr:col>6</xdr:col>
      <xdr:colOff>510540</xdr:colOff>
      <xdr:row>58</xdr:row>
      <xdr:rowOff>14574</xdr:rowOff>
    </xdr:to>
    <xdr:cxnSp macro="">
      <xdr:nvCxnSpPr>
        <xdr:cNvPr id="109" name="直線コネクタ 108"/>
        <xdr:cNvCxnSpPr/>
      </xdr:nvCxnSpPr>
      <xdr:spPr>
        <a:xfrm flipV="1">
          <a:off x="4633595" y="9168490"/>
          <a:ext cx="1270" cy="790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18401</xdr:rowOff>
    </xdr:from>
    <xdr:ext cx="534377" cy="259045"/>
    <xdr:sp macro="" textlink="">
      <xdr:nvSpPr>
        <xdr:cNvPr id="110" name="総務費最小値テキスト"/>
        <xdr:cNvSpPr txBox="1"/>
      </xdr:nvSpPr>
      <xdr:spPr>
        <a:xfrm>
          <a:off x="4686300" y="996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27,368</a:t>
          </a:r>
          <a:endParaRPr kumimoji="1" lang="ja-JP" altLang="en-US" sz="1000" b="1">
            <a:latin typeface="ＭＳ Ｐゴシック"/>
          </a:endParaRPr>
        </a:p>
      </xdr:txBody>
    </xdr:sp>
    <xdr:clientData/>
  </xdr:oneCellAnchor>
  <xdr:twoCellAnchor>
    <xdr:from>
      <xdr:col>6</xdr:col>
      <xdr:colOff>422275</xdr:colOff>
      <xdr:row>58</xdr:row>
      <xdr:rowOff>14574</xdr:rowOff>
    </xdr:from>
    <xdr:to>
      <xdr:col>6</xdr:col>
      <xdr:colOff>600075</xdr:colOff>
      <xdr:row>58</xdr:row>
      <xdr:rowOff>14574</xdr:rowOff>
    </xdr:to>
    <xdr:cxnSp macro="">
      <xdr:nvCxnSpPr>
        <xdr:cNvPr id="111" name="直線コネクタ 110"/>
        <xdr:cNvCxnSpPr/>
      </xdr:nvCxnSpPr>
      <xdr:spPr>
        <a:xfrm>
          <a:off x="4546600" y="9958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52</xdr:row>
      <xdr:rowOff>28317</xdr:rowOff>
    </xdr:from>
    <xdr:ext cx="599010" cy="259045"/>
    <xdr:sp macro="" textlink="">
      <xdr:nvSpPr>
        <xdr:cNvPr id="112" name="総務費最大値テキスト"/>
        <xdr:cNvSpPr txBox="1"/>
      </xdr:nvSpPr>
      <xdr:spPr>
        <a:xfrm>
          <a:off x="4686300" y="8943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200,199</a:t>
          </a:r>
          <a:endParaRPr kumimoji="1" lang="ja-JP" altLang="en-US" sz="1000" b="1">
            <a:latin typeface="ＭＳ Ｐゴシック"/>
          </a:endParaRPr>
        </a:p>
      </xdr:txBody>
    </xdr:sp>
    <xdr:clientData/>
  </xdr:oneCellAnchor>
  <xdr:twoCellAnchor>
    <xdr:from>
      <xdr:col>6</xdr:col>
      <xdr:colOff>422275</xdr:colOff>
      <xdr:row>53</xdr:row>
      <xdr:rowOff>81640</xdr:rowOff>
    </xdr:from>
    <xdr:to>
      <xdr:col>6</xdr:col>
      <xdr:colOff>600075</xdr:colOff>
      <xdr:row>53</xdr:row>
      <xdr:rowOff>81640</xdr:rowOff>
    </xdr:to>
    <xdr:cxnSp macro="">
      <xdr:nvCxnSpPr>
        <xdr:cNvPr id="113" name="直線コネクタ 112"/>
        <xdr:cNvCxnSpPr/>
      </xdr:nvCxnSpPr>
      <xdr:spPr>
        <a:xfrm>
          <a:off x="4546600" y="916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74974</xdr:rowOff>
    </xdr:from>
    <xdr:to>
      <xdr:col>6</xdr:col>
      <xdr:colOff>511175</xdr:colOff>
      <xdr:row>56</xdr:row>
      <xdr:rowOff>21079</xdr:rowOff>
    </xdr:to>
    <xdr:cxnSp macro="">
      <xdr:nvCxnSpPr>
        <xdr:cNvPr id="114" name="直線コネクタ 113"/>
        <xdr:cNvCxnSpPr/>
      </xdr:nvCxnSpPr>
      <xdr:spPr>
        <a:xfrm>
          <a:off x="3797300" y="9333274"/>
          <a:ext cx="838200" cy="28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20907</xdr:rowOff>
    </xdr:from>
    <xdr:ext cx="534377" cy="259045"/>
    <xdr:sp macro="" textlink="">
      <xdr:nvSpPr>
        <xdr:cNvPr id="115" name="総務費平均値テキスト"/>
        <xdr:cNvSpPr txBox="1"/>
      </xdr:nvSpPr>
      <xdr:spPr>
        <a:xfrm>
          <a:off x="4686300" y="9793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42480</xdr:rowOff>
    </xdr:from>
    <xdr:to>
      <xdr:col>6</xdr:col>
      <xdr:colOff>561975</xdr:colOff>
      <xdr:row>57</xdr:row>
      <xdr:rowOff>144080</xdr:rowOff>
    </xdr:to>
    <xdr:sp macro="" textlink="">
      <xdr:nvSpPr>
        <xdr:cNvPr id="116" name="フローチャート : 判断 115"/>
        <xdr:cNvSpPr/>
      </xdr:nvSpPr>
      <xdr:spPr>
        <a:xfrm>
          <a:off x="4584700" y="98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50</xdr:row>
      <xdr:rowOff>135000</xdr:rowOff>
    </xdr:from>
    <xdr:to>
      <xdr:col>5</xdr:col>
      <xdr:colOff>358775</xdr:colOff>
      <xdr:row>54</xdr:row>
      <xdr:rowOff>74974</xdr:rowOff>
    </xdr:to>
    <xdr:cxnSp macro="">
      <xdr:nvCxnSpPr>
        <xdr:cNvPr id="117" name="直線コネクタ 116"/>
        <xdr:cNvCxnSpPr/>
      </xdr:nvCxnSpPr>
      <xdr:spPr>
        <a:xfrm>
          <a:off x="2908300" y="8707500"/>
          <a:ext cx="889000" cy="62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19794</xdr:rowOff>
    </xdr:from>
    <xdr:to>
      <xdr:col>5</xdr:col>
      <xdr:colOff>409575</xdr:colOff>
      <xdr:row>57</xdr:row>
      <xdr:rowOff>121394</xdr:rowOff>
    </xdr:to>
    <xdr:sp macro="" textlink="">
      <xdr:nvSpPr>
        <xdr:cNvPr id="118" name="フローチャート : 判断 117"/>
        <xdr:cNvSpPr/>
      </xdr:nvSpPr>
      <xdr:spPr>
        <a:xfrm>
          <a:off x="3746500" y="97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112521</xdr:rowOff>
    </xdr:from>
    <xdr:ext cx="534377" cy="259045"/>
    <xdr:sp macro="" textlink="">
      <xdr:nvSpPr>
        <xdr:cNvPr id="119" name="テキスト ボックス 118"/>
        <xdr:cNvSpPr txBox="1"/>
      </xdr:nvSpPr>
      <xdr:spPr>
        <a:xfrm>
          <a:off x="3530111" y="988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2</xdr:col>
      <xdr:colOff>638175</xdr:colOff>
      <xdr:row>50</xdr:row>
      <xdr:rowOff>135000</xdr:rowOff>
    </xdr:from>
    <xdr:to>
      <xdr:col>4</xdr:col>
      <xdr:colOff>155575</xdr:colOff>
      <xdr:row>52</xdr:row>
      <xdr:rowOff>140486</xdr:rowOff>
    </xdr:to>
    <xdr:cxnSp macro="">
      <xdr:nvCxnSpPr>
        <xdr:cNvPr id="120" name="直線コネクタ 119"/>
        <xdr:cNvCxnSpPr/>
      </xdr:nvCxnSpPr>
      <xdr:spPr>
        <a:xfrm flipV="1">
          <a:off x="2019300" y="8707500"/>
          <a:ext cx="889000" cy="34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158815</xdr:rowOff>
    </xdr:from>
    <xdr:to>
      <xdr:col>4</xdr:col>
      <xdr:colOff>206375</xdr:colOff>
      <xdr:row>57</xdr:row>
      <xdr:rowOff>88965</xdr:rowOff>
    </xdr:to>
    <xdr:sp macro="" textlink="">
      <xdr:nvSpPr>
        <xdr:cNvPr id="121" name="フローチャート : 判断 120"/>
        <xdr:cNvSpPr/>
      </xdr:nvSpPr>
      <xdr:spPr>
        <a:xfrm>
          <a:off x="2857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80092</xdr:rowOff>
    </xdr:from>
    <xdr:ext cx="534377" cy="259045"/>
    <xdr:sp macro="" textlink="">
      <xdr:nvSpPr>
        <xdr:cNvPr id="122" name="テキスト ボックス 121"/>
        <xdr:cNvSpPr txBox="1"/>
      </xdr:nvSpPr>
      <xdr:spPr>
        <a:xfrm>
          <a:off x="2641111" y="985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52</xdr:row>
      <xdr:rowOff>140486</xdr:rowOff>
    </xdr:from>
    <xdr:to>
      <xdr:col>2</xdr:col>
      <xdr:colOff>638175</xdr:colOff>
      <xdr:row>52</xdr:row>
      <xdr:rowOff>144153</xdr:rowOff>
    </xdr:to>
    <xdr:cxnSp macro="">
      <xdr:nvCxnSpPr>
        <xdr:cNvPr id="123" name="直線コネクタ 122"/>
        <xdr:cNvCxnSpPr/>
      </xdr:nvCxnSpPr>
      <xdr:spPr>
        <a:xfrm flipV="1">
          <a:off x="1130300" y="9055886"/>
          <a:ext cx="889000" cy="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140660</xdr:rowOff>
    </xdr:from>
    <xdr:to>
      <xdr:col>3</xdr:col>
      <xdr:colOff>3175</xdr:colOff>
      <xdr:row>57</xdr:row>
      <xdr:rowOff>70810</xdr:rowOff>
    </xdr:to>
    <xdr:sp macro="" textlink="">
      <xdr:nvSpPr>
        <xdr:cNvPr id="124" name="フローチャート : 判断 123"/>
        <xdr:cNvSpPr/>
      </xdr:nvSpPr>
      <xdr:spPr>
        <a:xfrm>
          <a:off x="1968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61937</xdr:rowOff>
    </xdr:from>
    <xdr:ext cx="534377" cy="259045"/>
    <xdr:sp macro="" textlink="">
      <xdr:nvSpPr>
        <xdr:cNvPr id="125" name="テキスト ボックス 124"/>
        <xdr:cNvSpPr txBox="1"/>
      </xdr:nvSpPr>
      <xdr:spPr>
        <a:xfrm>
          <a:off x="1752111" y="983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118576</xdr:rowOff>
    </xdr:from>
    <xdr:to>
      <xdr:col>1</xdr:col>
      <xdr:colOff>485775</xdr:colOff>
      <xdr:row>57</xdr:row>
      <xdr:rowOff>48726</xdr:rowOff>
    </xdr:to>
    <xdr:sp macro="" textlink="">
      <xdr:nvSpPr>
        <xdr:cNvPr id="126" name="フローチャート : 判断 125"/>
        <xdr:cNvSpPr/>
      </xdr:nvSpPr>
      <xdr:spPr>
        <a:xfrm>
          <a:off x="1079500" y="971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39853</xdr:rowOff>
    </xdr:from>
    <xdr:ext cx="534377" cy="259045"/>
    <xdr:sp macro="" textlink="">
      <xdr:nvSpPr>
        <xdr:cNvPr id="127" name="テキスト ボックス 126"/>
        <xdr:cNvSpPr txBox="1"/>
      </xdr:nvSpPr>
      <xdr:spPr>
        <a:xfrm>
          <a:off x="863111" y="981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141729</xdr:rowOff>
    </xdr:from>
    <xdr:to>
      <xdr:col>6</xdr:col>
      <xdr:colOff>561975</xdr:colOff>
      <xdr:row>56</xdr:row>
      <xdr:rowOff>71879</xdr:rowOff>
    </xdr:to>
    <xdr:sp macro="" textlink="">
      <xdr:nvSpPr>
        <xdr:cNvPr id="133" name="円/楕円 132"/>
        <xdr:cNvSpPr/>
      </xdr:nvSpPr>
      <xdr:spPr>
        <a:xfrm>
          <a:off x="4584700" y="957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164606</xdr:rowOff>
    </xdr:from>
    <xdr:ext cx="599010" cy="259045"/>
    <xdr:sp macro="" textlink="">
      <xdr:nvSpPr>
        <xdr:cNvPr id="134" name="総務費該当値テキスト"/>
        <xdr:cNvSpPr txBox="1"/>
      </xdr:nvSpPr>
      <xdr:spPr>
        <a:xfrm>
          <a:off x="4686300" y="9422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100,945</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24174</xdr:rowOff>
    </xdr:from>
    <xdr:to>
      <xdr:col>5</xdr:col>
      <xdr:colOff>409575</xdr:colOff>
      <xdr:row>54</xdr:row>
      <xdr:rowOff>125774</xdr:rowOff>
    </xdr:to>
    <xdr:sp macro="" textlink="">
      <xdr:nvSpPr>
        <xdr:cNvPr id="135" name="円/楕円 134"/>
        <xdr:cNvSpPr/>
      </xdr:nvSpPr>
      <xdr:spPr>
        <a:xfrm>
          <a:off x="3746500" y="928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142301</xdr:rowOff>
    </xdr:from>
    <xdr:ext cx="599010" cy="259045"/>
    <xdr:sp macro="" textlink="">
      <xdr:nvSpPr>
        <xdr:cNvPr id="136" name="テキスト ボックス 135"/>
        <xdr:cNvSpPr txBox="1"/>
      </xdr:nvSpPr>
      <xdr:spPr>
        <a:xfrm>
          <a:off x="3497794" y="9057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164,157</a:t>
          </a:r>
          <a:endParaRPr kumimoji="1" lang="ja-JP" altLang="en-US" sz="1000" b="1">
            <a:solidFill>
              <a:srgbClr val="FF0000"/>
            </a:solidFill>
            <a:latin typeface="ＭＳ Ｐゴシック"/>
          </a:endParaRPr>
        </a:p>
      </xdr:txBody>
    </xdr:sp>
    <xdr:clientData/>
  </xdr:oneCellAnchor>
  <xdr:twoCellAnchor>
    <xdr:from>
      <xdr:col>4</xdr:col>
      <xdr:colOff>104775</xdr:colOff>
      <xdr:row>50</xdr:row>
      <xdr:rowOff>84200</xdr:rowOff>
    </xdr:from>
    <xdr:to>
      <xdr:col>4</xdr:col>
      <xdr:colOff>206375</xdr:colOff>
      <xdr:row>51</xdr:row>
      <xdr:rowOff>14350</xdr:rowOff>
    </xdr:to>
    <xdr:sp macro="" textlink="">
      <xdr:nvSpPr>
        <xdr:cNvPr id="137" name="円/楕円 136"/>
        <xdr:cNvSpPr/>
      </xdr:nvSpPr>
      <xdr:spPr>
        <a:xfrm>
          <a:off x="2857500" y="86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49</xdr:row>
      <xdr:rowOff>30877</xdr:rowOff>
    </xdr:from>
    <xdr:ext cx="599010" cy="259045"/>
    <xdr:sp macro="" textlink="">
      <xdr:nvSpPr>
        <xdr:cNvPr id="138" name="テキスト ボックス 137"/>
        <xdr:cNvSpPr txBox="1"/>
      </xdr:nvSpPr>
      <xdr:spPr>
        <a:xfrm>
          <a:off x="2608794" y="843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301,028</a:t>
          </a:r>
          <a:endParaRPr kumimoji="1" lang="ja-JP" altLang="en-US" sz="1000" b="1">
            <a:solidFill>
              <a:srgbClr val="FF0000"/>
            </a:solidFill>
            <a:latin typeface="ＭＳ Ｐゴシック"/>
          </a:endParaRPr>
        </a:p>
      </xdr:txBody>
    </xdr:sp>
    <xdr:clientData/>
  </xdr:oneCellAnchor>
  <xdr:twoCellAnchor>
    <xdr:from>
      <xdr:col>2</xdr:col>
      <xdr:colOff>587375</xdr:colOff>
      <xdr:row>52</xdr:row>
      <xdr:rowOff>89686</xdr:rowOff>
    </xdr:from>
    <xdr:to>
      <xdr:col>3</xdr:col>
      <xdr:colOff>3175</xdr:colOff>
      <xdr:row>53</xdr:row>
      <xdr:rowOff>19836</xdr:rowOff>
    </xdr:to>
    <xdr:sp macro="" textlink="">
      <xdr:nvSpPr>
        <xdr:cNvPr id="139" name="円/楕円 138"/>
        <xdr:cNvSpPr/>
      </xdr:nvSpPr>
      <xdr:spPr>
        <a:xfrm>
          <a:off x="1968500" y="90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51</xdr:row>
      <xdr:rowOff>36363</xdr:rowOff>
    </xdr:from>
    <xdr:ext cx="599010" cy="259045"/>
    <xdr:sp macro="" textlink="">
      <xdr:nvSpPr>
        <xdr:cNvPr id="140" name="テキスト ボックス 139"/>
        <xdr:cNvSpPr txBox="1"/>
      </xdr:nvSpPr>
      <xdr:spPr>
        <a:xfrm>
          <a:off x="1719794" y="8780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224,828</a:t>
          </a:r>
          <a:endParaRPr kumimoji="1" lang="ja-JP" altLang="en-US" sz="1000" b="1">
            <a:solidFill>
              <a:srgbClr val="FF0000"/>
            </a:solidFill>
            <a:latin typeface="ＭＳ Ｐゴシック"/>
          </a:endParaRPr>
        </a:p>
      </xdr:txBody>
    </xdr:sp>
    <xdr:clientData/>
  </xdr:oneCellAnchor>
  <xdr:twoCellAnchor>
    <xdr:from>
      <xdr:col>1</xdr:col>
      <xdr:colOff>384175</xdr:colOff>
      <xdr:row>52</xdr:row>
      <xdr:rowOff>93353</xdr:rowOff>
    </xdr:from>
    <xdr:to>
      <xdr:col>1</xdr:col>
      <xdr:colOff>485775</xdr:colOff>
      <xdr:row>53</xdr:row>
      <xdr:rowOff>23503</xdr:rowOff>
    </xdr:to>
    <xdr:sp macro="" textlink="">
      <xdr:nvSpPr>
        <xdr:cNvPr id="141" name="円/楕円 140"/>
        <xdr:cNvSpPr/>
      </xdr:nvSpPr>
      <xdr:spPr>
        <a:xfrm>
          <a:off x="1079500" y="900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51</xdr:row>
      <xdr:rowOff>40030</xdr:rowOff>
    </xdr:from>
    <xdr:ext cx="599010" cy="259045"/>
    <xdr:sp macro="" textlink="">
      <xdr:nvSpPr>
        <xdr:cNvPr id="142" name="テキスト ボックス 141"/>
        <xdr:cNvSpPr txBox="1"/>
      </xdr:nvSpPr>
      <xdr:spPr>
        <a:xfrm>
          <a:off x="830794" y="8783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224,026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143,432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5" name="テキスト ボックス 154"/>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154622</xdr:rowOff>
    </xdr:from>
    <xdr:to>
      <xdr:col>6</xdr:col>
      <xdr:colOff>510540</xdr:colOff>
      <xdr:row>78</xdr:row>
      <xdr:rowOff>128651</xdr:rowOff>
    </xdr:to>
    <xdr:cxnSp macro="">
      <xdr:nvCxnSpPr>
        <xdr:cNvPr id="167" name="直線コネクタ 166"/>
        <xdr:cNvCxnSpPr/>
      </xdr:nvCxnSpPr>
      <xdr:spPr>
        <a:xfrm flipV="1">
          <a:off x="4633595" y="11984672"/>
          <a:ext cx="1270" cy="1517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132478</xdr:rowOff>
    </xdr:from>
    <xdr:ext cx="534377" cy="259045"/>
    <xdr:sp macro="" textlink="">
      <xdr:nvSpPr>
        <xdr:cNvPr id="168" name="民生費最小値テキスト"/>
        <xdr:cNvSpPr txBox="1"/>
      </xdr:nvSpPr>
      <xdr:spPr>
        <a:xfrm>
          <a:off x="4686300" y="135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96,870</a:t>
          </a:r>
          <a:endParaRPr kumimoji="1" lang="ja-JP" altLang="en-US" sz="1000" b="1">
            <a:latin typeface="ＭＳ Ｐゴシック"/>
          </a:endParaRPr>
        </a:p>
      </xdr:txBody>
    </xdr:sp>
    <xdr:clientData/>
  </xdr:oneCellAnchor>
  <xdr:twoCellAnchor>
    <xdr:from>
      <xdr:col>6</xdr:col>
      <xdr:colOff>422275</xdr:colOff>
      <xdr:row>78</xdr:row>
      <xdr:rowOff>128651</xdr:rowOff>
    </xdr:from>
    <xdr:to>
      <xdr:col>6</xdr:col>
      <xdr:colOff>600075</xdr:colOff>
      <xdr:row>78</xdr:row>
      <xdr:rowOff>128651</xdr:rowOff>
    </xdr:to>
    <xdr:cxnSp macro="">
      <xdr:nvCxnSpPr>
        <xdr:cNvPr id="169" name="直線コネクタ 168"/>
        <xdr:cNvCxnSpPr/>
      </xdr:nvCxnSpPr>
      <xdr:spPr>
        <a:xfrm>
          <a:off x="4546600" y="1350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101299</xdr:rowOff>
    </xdr:from>
    <xdr:ext cx="599010" cy="259045"/>
    <xdr:sp macro="" textlink="">
      <xdr:nvSpPr>
        <xdr:cNvPr id="170" name="民生費最大値テキスト"/>
        <xdr:cNvSpPr txBox="1"/>
      </xdr:nvSpPr>
      <xdr:spPr>
        <a:xfrm>
          <a:off x="4686300" y="1175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216,325</a:t>
          </a:r>
          <a:endParaRPr kumimoji="1" lang="ja-JP" altLang="en-US" sz="1000" b="1">
            <a:latin typeface="ＭＳ Ｐゴシック"/>
          </a:endParaRPr>
        </a:p>
      </xdr:txBody>
    </xdr:sp>
    <xdr:clientData/>
  </xdr:oneCellAnchor>
  <xdr:twoCellAnchor>
    <xdr:from>
      <xdr:col>6</xdr:col>
      <xdr:colOff>422275</xdr:colOff>
      <xdr:row>69</xdr:row>
      <xdr:rowOff>154622</xdr:rowOff>
    </xdr:from>
    <xdr:to>
      <xdr:col>6</xdr:col>
      <xdr:colOff>600075</xdr:colOff>
      <xdr:row>69</xdr:row>
      <xdr:rowOff>154622</xdr:rowOff>
    </xdr:to>
    <xdr:cxnSp macro="">
      <xdr:nvCxnSpPr>
        <xdr:cNvPr id="171" name="直線コネクタ 170"/>
        <xdr:cNvCxnSpPr/>
      </xdr:nvCxnSpPr>
      <xdr:spPr>
        <a:xfrm>
          <a:off x="4546600" y="1198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24867</xdr:rowOff>
    </xdr:from>
    <xdr:to>
      <xdr:col>6</xdr:col>
      <xdr:colOff>511175</xdr:colOff>
      <xdr:row>75</xdr:row>
      <xdr:rowOff>93345</xdr:rowOff>
    </xdr:to>
    <xdr:cxnSp macro="">
      <xdr:nvCxnSpPr>
        <xdr:cNvPr id="172" name="直線コネクタ 171"/>
        <xdr:cNvCxnSpPr/>
      </xdr:nvCxnSpPr>
      <xdr:spPr>
        <a:xfrm>
          <a:off x="3797300" y="12883617"/>
          <a:ext cx="838200" cy="6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20159</xdr:rowOff>
    </xdr:from>
    <xdr:ext cx="599010" cy="259045"/>
    <xdr:sp macro="" textlink="">
      <xdr:nvSpPr>
        <xdr:cNvPr id="173" name="民生費平均値テキスト"/>
        <xdr:cNvSpPr txBox="1"/>
      </xdr:nvSpPr>
      <xdr:spPr>
        <a:xfrm>
          <a:off x="4686300" y="12707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143,714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168732</xdr:rowOff>
    </xdr:from>
    <xdr:to>
      <xdr:col>6</xdr:col>
      <xdr:colOff>561975</xdr:colOff>
      <xdr:row>75</xdr:row>
      <xdr:rowOff>98882</xdr:rowOff>
    </xdr:to>
    <xdr:sp macro="" textlink="">
      <xdr:nvSpPr>
        <xdr:cNvPr id="174" name="フローチャート : 判断 173"/>
        <xdr:cNvSpPr/>
      </xdr:nvSpPr>
      <xdr:spPr>
        <a:xfrm>
          <a:off x="45847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24867</xdr:rowOff>
    </xdr:from>
    <xdr:to>
      <xdr:col>5</xdr:col>
      <xdr:colOff>358775</xdr:colOff>
      <xdr:row>75</xdr:row>
      <xdr:rowOff>122428</xdr:rowOff>
    </xdr:to>
    <xdr:cxnSp macro="">
      <xdr:nvCxnSpPr>
        <xdr:cNvPr id="175" name="直線コネクタ 174"/>
        <xdr:cNvCxnSpPr/>
      </xdr:nvCxnSpPr>
      <xdr:spPr>
        <a:xfrm flipV="1">
          <a:off x="2908300" y="12883617"/>
          <a:ext cx="889000" cy="9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30785</xdr:rowOff>
    </xdr:from>
    <xdr:to>
      <xdr:col>5</xdr:col>
      <xdr:colOff>409575</xdr:colOff>
      <xdr:row>75</xdr:row>
      <xdr:rowOff>132385</xdr:rowOff>
    </xdr:to>
    <xdr:sp macro="" textlink="">
      <xdr:nvSpPr>
        <xdr:cNvPr id="176" name="フローチャート : 判断 175"/>
        <xdr:cNvSpPr/>
      </xdr:nvSpPr>
      <xdr:spPr>
        <a:xfrm>
          <a:off x="3746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123511</xdr:rowOff>
    </xdr:from>
    <xdr:ext cx="599010" cy="259045"/>
    <xdr:sp macro="" textlink="">
      <xdr:nvSpPr>
        <xdr:cNvPr id="177" name="テキスト ボックス 176"/>
        <xdr:cNvSpPr txBox="1"/>
      </xdr:nvSpPr>
      <xdr:spPr>
        <a:xfrm>
          <a:off x="3497794" y="1298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163423</xdr:rowOff>
    </xdr:from>
    <xdr:to>
      <xdr:col>4</xdr:col>
      <xdr:colOff>155575</xdr:colOff>
      <xdr:row>75</xdr:row>
      <xdr:rowOff>122428</xdr:rowOff>
    </xdr:to>
    <xdr:cxnSp macro="">
      <xdr:nvCxnSpPr>
        <xdr:cNvPr id="178" name="直線コネクタ 177"/>
        <xdr:cNvCxnSpPr/>
      </xdr:nvCxnSpPr>
      <xdr:spPr>
        <a:xfrm>
          <a:off x="2019300" y="12679273"/>
          <a:ext cx="889000" cy="30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162281</xdr:rowOff>
    </xdr:from>
    <xdr:to>
      <xdr:col>4</xdr:col>
      <xdr:colOff>206375</xdr:colOff>
      <xdr:row>75</xdr:row>
      <xdr:rowOff>92431</xdr:rowOff>
    </xdr:to>
    <xdr:sp macro="" textlink="">
      <xdr:nvSpPr>
        <xdr:cNvPr id="179" name="フローチャート : 判断 178"/>
        <xdr:cNvSpPr/>
      </xdr:nvSpPr>
      <xdr:spPr>
        <a:xfrm>
          <a:off x="2857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108958</xdr:rowOff>
    </xdr:from>
    <xdr:ext cx="599010" cy="259045"/>
    <xdr:sp macro="" textlink="">
      <xdr:nvSpPr>
        <xdr:cNvPr id="180" name="テキスト ボックス 179"/>
        <xdr:cNvSpPr txBox="1"/>
      </xdr:nvSpPr>
      <xdr:spPr>
        <a:xfrm>
          <a:off x="2608794"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69</xdr:row>
      <xdr:rowOff>169964</xdr:rowOff>
    </xdr:from>
    <xdr:to>
      <xdr:col>2</xdr:col>
      <xdr:colOff>638175</xdr:colOff>
      <xdr:row>73</xdr:row>
      <xdr:rowOff>163423</xdr:rowOff>
    </xdr:to>
    <xdr:cxnSp macro="">
      <xdr:nvCxnSpPr>
        <xdr:cNvPr id="181" name="直線コネクタ 180"/>
        <xdr:cNvCxnSpPr/>
      </xdr:nvCxnSpPr>
      <xdr:spPr>
        <a:xfrm>
          <a:off x="1130300" y="12000014"/>
          <a:ext cx="889000" cy="67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74613</xdr:rowOff>
    </xdr:from>
    <xdr:to>
      <xdr:col>3</xdr:col>
      <xdr:colOff>3175</xdr:colOff>
      <xdr:row>76</xdr:row>
      <xdr:rowOff>4763</xdr:rowOff>
    </xdr:to>
    <xdr:sp macro="" textlink="">
      <xdr:nvSpPr>
        <xdr:cNvPr id="182" name="フローチャート : 判断 181"/>
        <xdr:cNvSpPr/>
      </xdr:nvSpPr>
      <xdr:spPr>
        <a:xfrm>
          <a:off x="1968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167340</xdr:rowOff>
    </xdr:from>
    <xdr:ext cx="599010" cy="259045"/>
    <xdr:sp macro="" textlink="">
      <xdr:nvSpPr>
        <xdr:cNvPr id="183" name="テキスト ボックス 182"/>
        <xdr:cNvSpPr txBox="1"/>
      </xdr:nvSpPr>
      <xdr:spPr>
        <a:xfrm>
          <a:off x="1719794" y="1302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145186</xdr:rowOff>
    </xdr:from>
    <xdr:to>
      <xdr:col>1</xdr:col>
      <xdr:colOff>485775</xdr:colOff>
      <xdr:row>76</xdr:row>
      <xdr:rowOff>75336</xdr:rowOff>
    </xdr:to>
    <xdr:sp macro="" textlink="">
      <xdr:nvSpPr>
        <xdr:cNvPr id="184" name="フローチャート : 判断 183"/>
        <xdr:cNvSpPr/>
      </xdr:nvSpPr>
      <xdr:spPr>
        <a:xfrm>
          <a:off x="1079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66463</xdr:rowOff>
    </xdr:from>
    <xdr:ext cx="599010" cy="259045"/>
    <xdr:sp macro="" textlink="">
      <xdr:nvSpPr>
        <xdr:cNvPr id="185" name="テキスト ボックス 184"/>
        <xdr:cNvSpPr txBox="1"/>
      </xdr:nvSpPr>
      <xdr:spPr>
        <a:xfrm>
          <a:off x="830794" y="1309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42545</xdr:rowOff>
    </xdr:from>
    <xdr:to>
      <xdr:col>6</xdr:col>
      <xdr:colOff>561975</xdr:colOff>
      <xdr:row>75</xdr:row>
      <xdr:rowOff>144145</xdr:rowOff>
    </xdr:to>
    <xdr:sp macro="" textlink="">
      <xdr:nvSpPr>
        <xdr:cNvPr id="191" name="円/楕円 190"/>
        <xdr:cNvSpPr/>
      </xdr:nvSpPr>
      <xdr:spPr>
        <a:xfrm>
          <a:off x="4584700" y="1290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20972</xdr:rowOff>
    </xdr:from>
    <xdr:ext cx="599010" cy="259045"/>
    <xdr:sp macro="" textlink="">
      <xdr:nvSpPr>
        <xdr:cNvPr id="192" name="民生費該当値テキスト"/>
        <xdr:cNvSpPr txBox="1"/>
      </xdr:nvSpPr>
      <xdr:spPr>
        <a:xfrm>
          <a:off x="4686300" y="1287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140,150</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145517</xdr:rowOff>
    </xdr:from>
    <xdr:to>
      <xdr:col>5</xdr:col>
      <xdr:colOff>409575</xdr:colOff>
      <xdr:row>75</xdr:row>
      <xdr:rowOff>75667</xdr:rowOff>
    </xdr:to>
    <xdr:sp macro="" textlink="">
      <xdr:nvSpPr>
        <xdr:cNvPr id="193" name="円/楕円 192"/>
        <xdr:cNvSpPr/>
      </xdr:nvSpPr>
      <xdr:spPr>
        <a:xfrm>
          <a:off x="3746500" y="1283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92194</xdr:rowOff>
    </xdr:from>
    <xdr:ext cx="599010" cy="259045"/>
    <xdr:sp macro="" textlink="">
      <xdr:nvSpPr>
        <xdr:cNvPr id="194" name="テキスト ボックス 193"/>
        <xdr:cNvSpPr txBox="1"/>
      </xdr:nvSpPr>
      <xdr:spPr>
        <a:xfrm>
          <a:off x="3497794" y="12608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145,542</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71628</xdr:rowOff>
    </xdr:from>
    <xdr:to>
      <xdr:col>4</xdr:col>
      <xdr:colOff>206375</xdr:colOff>
      <xdr:row>76</xdr:row>
      <xdr:rowOff>1778</xdr:rowOff>
    </xdr:to>
    <xdr:sp macro="" textlink="">
      <xdr:nvSpPr>
        <xdr:cNvPr id="195" name="円/楕円 194"/>
        <xdr:cNvSpPr/>
      </xdr:nvSpPr>
      <xdr:spPr>
        <a:xfrm>
          <a:off x="2857500" y="129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164355</xdr:rowOff>
    </xdr:from>
    <xdr:ext cx="599010" cy="259045"/>
    <xdr:sp macro="" textlink="">
      <xdr:nvSpPr>
        <xdr:cNvPr id="196" name="テキスト ボックス 195"/>
        <xdr:cNvSpPr txBox="1"/>
      </xdr:nvSpPr>
      <xdr:spPr>
        <a:xfrm>
          <a:off x="2608794" y="13023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137,860</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112623</xdr:rowOff>
    </xdr:from>
    <xdr:to>
      <xdr:col>3</xdr:col>
      <xdr:colOff>3175</xdr:colOff>
      <xdr:row>74</xdr:row>
      <xdr:rowOff>42773</xdr:rowOff>
    </xdr:to>
    <xdr:sp macro="" textlink="">
      <xdr:nvSpPr>
        <xdr:cNvPr id="197" name="円/楕円 196"/>
        <xdr:cNvSpPr/>
      </xdr:nvSpPr>
      <xdr:spPr>
        <a:xfrm>
          <a:off x="1968500" y="1262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59300</xdr:rowOff>
    </xdr:from>
    <xdr:ext cx="599010" cy="259045"/>
    <xdr:sp macro="" textlink="">
      <xdr:nvSpPr>
        <xdr:cNvPr id="198" name="テキスト ボックス 197"/>
        <xdr:cNvSpPr txBox="1"/>
      </xdr:nvSpPr>
      <xdr:spPr>
        <a:xfrm>
          <a:off x="1719794" y="12403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161,632</a:t>
          </a:r>
          <a:endParaRPr kumimoji="1" lang="ja-JP" altLang="en-US" sz="1000" b="1">
            <a:solidFill>
              <a:srgbClr val="FF0000"/>
            </a:solidFill>
            <a:latin typeface="ＭＳ Ｐゴシック"/>
          </a:endParaRPr>
        </a:p>
      </xdr:txBody>
    </xdr:sp>
    <xdr:clientData/>
  </xdr:oneCellAnchor>
  <xdr:twoCellAnchor>
    <xdr:from>
      <xdr:col>1</xdr:col>
      <xdr:colOff>384175</xdr:colOff>
      <xdr:row>69</xdr:row>
      <xdr:rowOff>119164</xdr:rowOff>
    </xdr:from>
    <xdr:to>
      <xdr:col>1</xdr:col>
      <xdr:colOff>485775</xdr:colOff>
      <xdr:row>70</xdr:row>
      <xdr:rowOff>49314</xdr:rowOff>
    </xdr:to>
    <xdr:sp macro="" textlink="">
      <xdr:nvSpPr>
        <xdr:cNvPr id="199" name="円/楕円 198"/>
        <xdr:cNvSpPr/>
      </xdr:nvSpPr>
      <xdr:spPr>
        <a:xfrm>
          <a:off x="1079500" y="1194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68</xdr:row>
      <xdr:rowOff>65841</xdr:rowOff>
    </xdr:from>
    <xdr:ext cx="599010" cy="259045"/>
    <xdr:sp macro="" textlink="">
      <xdr:nvSpPr>
        <xdr:cNvPr id="200" name="テキスト ボックス 199"/>
        <xdr:cNvSpPr txBox="1"/>
      </xdr:nvSpPr>
      <xdr:spPr>
        <a:xfrm>
          <a:off x="830794" y="11724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215,117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42,941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7" name="テキスト ボックス 21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19" name="テキスト ボックス 218"/>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95828</xdr:rowOff>
    </xdr:from>
    <xdr:to>
      <xdr:col>6</xdr:col>
      <xdr:colOff>510540</xdr:colOff>
      <xdr:row>99</xdr:row>
      <xdr:rowOff>89751</xdr:rowOff>
    </xdr:to>
    <xdr:cxnSp macro="">
      <xdr:nvCxnSpPr>
        <xdr:cNvPr id="225" name="直線コネクタ 224"/>
        <xdr:cNvCxnSpPr/>
      </xdr:nvCxnSpPr>
      <xdr:spPr>
        <a:xfrm flipV="1">
          <a:off x="4633595" y="15697778"/>
          <a:ext cx="1270" cy="136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93578</xdr:rowOff>
    </xdr:from>
    <xdr:ext cx="534377" cy="259045"/>
    <xdr:sp macro="" textlink="">
      <xdr:nvSpPr>
        <xdr:cNvPr id="226" name="衛生費最小値テキスト"/>
        <xdr:cNvSpPr txBox="1"/>
      </xdr:nvSpPr>
      <xdr:spPr>
        <a:xfrm>
          <a:off x="4686300" y="170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17,622</a:t>
          </a:r>
          <a:endParaRPr kumimoji="1" lang="ja-JP" altLang="en-US" sz="1000" b="1">
            <a:latin typeface="ＭＳ Ｐゴシック"/>
          </a:endParaRPr>
        </a:p>
      </xdr:txBody>
    </xdr:sp>
    <xdr:clientData/>
  </xdr:oneCellAnchor>
  <xdr:twoCellAnchor>
    <xdr:from>
      <xdr:col>6</xdr:col>
      <xdr:colOff>422275</xdr:colOff>
      <xdr:row>99</xdr:row>
      <xdr:rowOff>89751</xdr:rowOff>
    </xdr:from>
    <xdr:to>
      <xdr:col>6</xdr:col>
      <xdr:colOff>600075</xdr:colOff>
      <xdr:row>99</xdr:row>
      <xdr:rowOff>89751</xdr:rowOff>
    </xdr:to>
    <xdr:cxnSp macro="">
      <xdr:nvCxnSpPr>
        <xdr:cNvPr id="227" name="直線コネクタ 226"/>
        <xdr:cNvCxnSpPr/>
      </xdr:nvCxnSpPr>
      <xdr:spPr>
        <a:xfrm>
          <a:off x="4546600" y="1706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42505</xdr:rowOff>
    </xdr:from>
    <xdr:ext cx="534377" cy="259045"/>
    <xdr:sp macro="" textlink="">
      <xdr:nvSpPr>
        <xdr:cNvPr id="228" name="衛生費最大値テキスト"/>
        <xdr:cNvSpPr txBox="1"/>
      </xdr:nvSpPr>
      <xdr:spPr>
        <a:xfrm>
          <a:off x="4686300" y="1547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89,303</a:t>
          </a:r>
          <a:endParaRPr kumimoji="1" lang="ja-JP" altLang="en-US" sz="1000" b="1">
            <a:latin typeface="ＭＳ Ｐゴシック"/>
          </a:endParaRPr>
        </a:p>
      </xdr:txBody>
    </xdr:sp>
    <xdr:clientData/>
  </xdr:oneCellAnchor>
  <xdr:twoCellAnchor>
    <xdr:from>
      <xdr:col>6</xdr:col>
      <xdr:colOff>422275</xdr:colOff>
      <xdr:row>91</xdr:row>
      <xdr:rowOff>95828</xdr:rowOff>
    </xdr:from>
    <xdr:to>
      <xdr:col>6</xdr:col>
      <xdr:colOff>600075</xdr:colOff>
      <xdr:row>91</xdr:row>
      <xdr:rowOff>95828</xdr:rowOff>
    </xdr:to>
    <xdr:cxnSp macro="">
      <xdr:nvCxnSpPr>
        <xdr:cNvPr id="229" name="直線コネクタ 228"/>
        <xdr:cNvCxnSpPr/>
      </xdr:nvCxnSpPr>
      <xdr:spPr>
        <a:xfrm>
          <a:off x="4546600" y="1569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38564</xdr:rowOff>
    </xdr:from>
    <xdr:to>
      <xdr:col>6</xdr:col>
      <xdr:colOff>511175</xdr:colOff>
      <xdr:row>99</xdr:row>
      <xdr:rowOff>53175</xdr:rowOff>
    </xdr:to>
    <xdr:cxnSp macro="">
      <xdr:nvCxnSpPr>
        <xdr:cNvPr id="230" name="直線コネクタ 229"/>
        <xdr:cNvCxnSpPr/>
      </xdr:nvCxnSpPr>
      <xdr:spPr>
        <a:xfrm>
          <a:off x="3797300" y="17012114"/>
          <a:ext cx="838200" cy="1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102747</xdr:rowOff>
    </xdr:from>
    <xdr:ext cx="534377" cy="259045"/>
    <xdr:sp macro="" textlink="">
      <xdr:nvSpPr>
        <xdr:cNvPr id="231" name="衛生費平均値テキスト"/>
        <xdr:cNvSpPr txBox="1"/>
      </xdr:nvSpPr>
      <xdr:spPr>
        <a:xfrm>
          <a:off x="4686300" y="16561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33,474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79870</xdr:rowOff>
    </xdr:from>
    <xdr:to>
      <xdr:col>6</xdr:col>
      <xdr:colOff>561975</xdr:colOff>
      <xdr:row>98</xdr:row>
      <xdr:rowOff>10020</xdr:rowOff>
    </xdr:to>
    <xdr:sp macro="" textlink="">
      <xdr:nvSpPr>
        <xdr:cNvPr id="232" name="フローチャート : 判断 231"/>
        <xdr:cNvSpPr/>
      </xdr:nvSpPr>
      <xdr:spPr>
        <a:xfrm>
          <a:off x="45847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38564</xdr:rowOff>
    </xdr:from>
    <xdr:to>
      <xdr:col>5</xdr:col>
      <xdr:colOff>358775</xdr:colOff>
      <xdr:row>99</xdr:row>
      <xdr:rowOff>52566</xdr:rowOff>
    </xdr:to>
    <xdr:cxnSp macro="">
      <xdr:nvCxnSpPr>
        <xdr:cNvPr id="233" name="直線コネクタ 232"/>
        <xdr:cNvCxnSpPr/>
      </xdr:nvCxnSpPr>
      <xdr:spPr>
        <a:xfrm flipV="1">
          <a:off x="2908300" y="17012114"/>
          <a:ext cx="889000" cy="1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116866</xdr:rowOff>
    </xdr:from>
    <xdr:to>
      <xdr:col>5</xdr:col>
      <xdr:colOff>409575</xdr:colOff>
      <xdr:row>98</xdr:row>
      <xdr:rowOff>47016</xdr:rowOff>
    </xdr:to>
    <xdr:sp macro="" textlink="">
      <xdr:nvSpPr>
        <xdr:cNvPr id="234" name="フローチャート : 判断 233"/>
        <xdr:cNvSpPr/>
      </xdr:nvSpPr>
      <xdr:spPr>
        <a:xfrm>
          <a:off x="3746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63543</xdr:rowOff>
    </xdr:from>
    <xdr:ext cx="534377" cy="259045"/>
    <xdr:sp macro="" textlink="">
      <xdr:nvSpPr>
        <xdr:cNvPr id="235" name="テキスト ボックス 234"/>
        <xdr:cNvSpPr txBox="1"/>
      </xdr:nvSpPr>
      <xdr:spPr>
        <a:xfrm>
          <a:off x="3530111" y="165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49364</xdr:rowOff>
    </xdr:from>
    <xdr:to>
      <xdr:col>4</xdr:col>
      <xdr:colOff>155575</xdr:colOff>
      <xdr:row>99</xdr:row>
      <xdr:rowOff>52566</xdr:rowOff>
    </xdr:to>
    <xdr:cxnSp macro="">
      <xdr:nvCxnSpPr>
        <xdr:cNvPr id="236" name="直線コネクタ 235"/>
        <xdr:cNvCxnSpPr/>
      </xdr:nvCxnSpPr>
      <xdr:spPr>
        <a:xfrm>
          <a:off x="2019300" y="17022914"/>
          <a:ext cx="889000" cy="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7" name="フローチャート : 判断 236"/>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38" name="テキスト ボックス 237"/>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49364</xdr:rowOff>
    </xdr:from>
    <xdr:to>
      <xdr:col>2</xdr:col>
      <xdr:colOff>638175</xdr:colOff>
      <xdr:row>99</xdr:row>
      <xdr:rowOff>68757</xdr:rowOff>
    </xdr:to>
    <xdr:cxnSp macro="">
      <xdr:nvCxnSpPr>
        <xdr:cNvPr id="239" name="直線コネクタ 238"/>
        <xdr:cNvCxnSpPr/>
      </xdr:nvCxnSpPr>
      <xdr:spPr>
        <a:xfrm flipV="1">
          <a:off x="1130300" y="17022914"/>
          <a:ext cx="889000" cy="1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0" name="フローチャート : 判断 239"/>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41" name="テキスト ボックス 240"/>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2" name="フローチャート : 判断 241"/>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43" name="テキスト ボックス 242"/>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99</xdr:row>
      <xdr:rowOff>2375</xdr:rowOff>
    </xdr:from>
    <xdr:to>
      <xdr:col>6</xdr:col>
      <xdr:colOff>561975</xdr:colOff>
      <xdr:row>99</xdr:row>
      <xdr:rowOff>103975</xdr:rowOff>
    </xdr:to>
    <xdr:sp macro="" textlink="">
      <xdr:nvSpPr>
        <xdr:cNvPr id="249" name="円/楕円 248"/>
        <xdr:cNvSpPr/>
      </xdr:nvSpPr>
      <xdr:spPr>
        <a:xfrm>
          <a:off x="4584700" y="1697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88752</xdr:rowOff>
    </xdr:from>
    <xdr:ext cx="534377" cy="259045"/>
    <xdr:sp macro="" textlink="">
      <xdr:nvSpPr>
        <xdr:cNvPr id="250" name="衛生費該当値テキスト"/>
        <xdr:cNvSpPr txBox="1"/>
      </xdr:nvSpPr>
      <xdr:spPr>
        <a:xfrm>
          <a:off x="4686300" y="1689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19,542</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159214</xdr:rowOff>
    </xdr:from>
    <xdr:to>
      <xdr:col>5</xdr:col>
      <xdr:colOff>409575</xdr:colOff>
      <xdr:row>99</xdr:row>
      <xdr:rowOff>89364</xdr:rowOff>
    </xdr:to>
    <xdr:sp macro="" textlink="">
      <xdr:nvSpPr>
        <xdr:cNvPr id="251" name="円/楕円 250"/>
        <xdr:cNvSpPr/>
      </xdr:nvSpPr>
      <xdr:spPr>
        <a:xfrm>
          <a:off x="3746500" y="1696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80491</xdr:rowOff>
    </xdr:from>
    <xdr:ext cx="534377" cy="259045"/>
    <xdr:sp macro="" textlink="">
      <xdr:nvSpPr>
        <xdr:cNvPr id="252" name="テキスト ボックス 251"/>
        <xdr:cNvSpPr txBox="1"/>
      </xdr:nvSpPr>
      <xdr:spPr>
        <a:xfrm>
          <a:off x="3530111" y="170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20,309</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1766</xdr:rowOff>
    </xdr:from>
    <xdr:to>
      <xdr:col>4</xdr:col>
      <xdr:colOff>206375</xdr:colOff>
      <xdr:row>99</xdr:row>
      <xdr:rowOff>103366</xdr:rowOff>
    </xdr:to>
    <xdr:sp macro="" textlink="">
      <xdr:nvSpPr>
        <xdr:cNvPr id="253" name="円/楕円 252"/>
        <xdr:cNvSpPr/>
      </xdr:nvSpPr>
      <xdr:spPr>
        <a:xfrm>
          <a:off x="2857500" y="1697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94493</xdr:rowOff>
    </xdr:from>
    <xdr:ext cx="534377" cy="259045"/>
    <xdr:sp macro="" textlink="">
      <xdr:nvSpPr>
        <xdr:cNvPr id="254" name="テキスト ボックス 253"/>
        <xdr:cNvSpPr txBox="1"/>
      </xdr:nvSpPr>
      <xdr:spPr>
        <a:xfrm>
          <a:off x="2641111" y="1706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19,574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170014</xdr:rowOff>
    </xdr:from>
    <xdr:to>
      <xdr:col>3</xdr:col>
      <xdr:colOff>3175</xdr:colOff>
      <xdr:row>99</xdr:row>
      <xdr:rowOff>100164</xdr:rowOff>
    </xdr:to>
    <xdr:sp macro="" textlink="">
      <xdr:nvSpPr>
        <xdr:cNvPr id="255" name="円/楕円 254"/>
        <xdr:cNvSpPr/>
      </xdr:nvSpPr>
      <xdr:spPr>
        <a:xfrm>
          <a:off x="1968500" y="1697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91291</xdr:rowOff>
    </xdr:from>
    <xdr:ext cx="534377" cy="259045"/>
    <xdr:sp macro="" textlink="">
      <xdr:nvSpPr>
        <xdr:cNvPr id="256" name="テキスト ボックス 255"/>
        <xdr:cNvSpPr txBox="1"/>
      </xdr:nvSpPr>
      <xdr:spPr>
        <a:xfrm>
          <a:off x="1752111" y="1706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19,742</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17957</xdr:rowOff>
    </xdr:from>
    <xdr:to>
      <xdr:col>1</xdr:col>
      <xdr:colOff>485775</xdr:colOff>
      <xdr:row>99</xdr:row>
      <xdr:rowOff>119557</xdr:rowOff>
    </xdr:to>
    <xdr:sp macro="" textlink="">
      <xdr:nvSpPr>
        <xdr:cNvPr id="257" name="円/楕円 256"/>
        <xdr:cNvSpPr/>
      </xdr:nvSpPr>
      <xdr:spPr>
        <a:xfrm>
          <a:off x="1079500" y="1699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110684</xdr:rowOff>
    </xdr:from>
    <xdr:ext cx="534377" cy="259045"/>
    <xdr:sp macro="" textlink="">
      <xdr:nvSpPr>
        <xdr:cNvPr id="258" name="テキスト ボックス 257"/>
        <xdr:cNvSpPr txBox="1"/>
      </xdr:nvSpPr>
      <xdr:spPr>
        <a:xfrm>
          <a:off x="863111" y="1708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18,724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2" name="テキスト ボックス 27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4" name="テキスト ボックス 27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6" name="テキスト ボックス 27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8" name="テキスト ボックス 27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34</xdr:row>
      <xdr:rowOff>30429</xdr:rowOff>
    </xdr:from>
    <xdr:to>
      <xdr:col>15</xdr:col>
      <xdr:colOff>180340</xdr:colOff>
      <xdr:row>38</xdr:row>
      <xdr:rowOff>139700</xdr:rowOff>
    </xdr:to>
    <xdr:cxnSp macro="">
      <xdr:nvCxnSpPr>
        <xdr:cNvPr id="280" name="直線コネクタ 279"/>
        <xdr:cNvCxnSpPr/>
      </xdr:nvCxnSpPr>
      <xdr:spPr>
        <a:xfrm flipV="1">
          <a:off x="10475595" y="5859729"/>
          <a:ext cx="1270" cy="795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2" name="直線コネクタ 28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148556</xdr:rowOff>
    </xdr:from>
    <xdr:ext cx="469744" cy="259045"/>
    <xdr:sp macro="" textlink="">
      <xdr:nvSpPr>
        <xdr:cNvPr id="283" name="労働費最大値テキスト"/>
        <xdr:cNvSpPr txBox="1"/>
      </xdr:nvSpPr>
      <xdr:spPr>
        <a:xfrm>
          <a:off x="10528300" y="563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15</xdr:col>
      <xdr:colOff>92075</xdr:colOff>
      <xdr:row>34</xdr:row>
      <xdr:rowOff>30429</xdr:rowOff>
    </xdr:from>
    <xdr:to>
      <xdr:col>15</xdr:col>
      <xdr:colOff>269875</xdr:colOff>
      <xdr:row>34</xdr:row>
      <xdr:rowOff>30429</xdr:rowOff>
    </xdr:to>
    <xdr:cxnSp macro="">
      <xdr:nvCxnSpPr>
        <xdr:cNvPr id="284" name="直線コネクタ 283"/>
        <xdr:cNvCxnSpPr/>
      </xdr:nvCxnSpPr>
      <xdr:spPr>
        <a:xfrm>
          <a:off x="10388600" y="5859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98095</xdr:rowOff>
    </xdr:from>
    <xdr:to>
      <xdr:col>15</xdr:col>
      <xdr:colOff>180975</xdr:colOff>
      <xdr:row>37</xdr:row>
      <xdr:rowOff>5055</xdr:rowOff>
    </xdr:to>
    <xdr:cxnSp macro="">
      <xdr:nvCxnSpPr>
        <xdr:cNvPr id="285" name="直線コネクタ 284"/>
        <xdr:cNvCxnSpPr/>
      </xdr:nvCxnSpPr>
      <xdr:spPr>
        <a:xfrm>
          <a:off x="9639300" y="6270295"/>
          <a:ext cx="838200" cy="7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80357</xdr:rowOff>
    </xdr:from>
    <xdr:ext cx="378565" cy="259045"/>
    <xdr:sp macro="" textlink="">
      <xdr:nvSpPr>
        <xdr:cNvPr id="286" name="労働費平均値テキスト"/>
        <xdr:cNvSpPr txBox="1"/>
      </xdr:nvSpPr>
      <xdr:spPr>
        <a:xfrm>
          <a:off x="10528300" y="64240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101930</xdr:rowOff>
    </xdr:from>
    <xdr:to>
      <xdr:col>15</xdr:col>
      <xdr:colOff>231775</xdr:colOff>
      <xdr:row>38</xdr:row>
      <xdr:rowOff>32080</xdr:rowOff>
    </xdr:to>
    <xdr:sp macro="" textlink="">
      <xdr:nvSpPr>
        <xdr:cNvPr id="287" name="フローチャート : 判断 286"/>
        <xdr:cNvSpPr/>
      </xdr:nvSpPr>
      <xdr:spPr>
        <a:xfrm>
          <a:off x="10426700" y="64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57404</xdr:rowOff>
    </xdr:from>
    <xdr:to>
      <xdr:col>14</xdr:col>
      <xdr:colOff>28575</xdr:colOff>
      <xdr:row>36</xdr:row>
      <xdr:rowOff>98095</xdr:rowOff>
    </xdr:to>
    <xdr:cxnSp macro="">
      <xdr:nvCxnSpPr>
        <xdr:cNvPr id="288" name="直線コネクタ 287"/>
        <xdr:cNvCxnSpPr/>
      </xdr:nvCxnSpPr>
      <xdr:spPr>
        <a:xfrm>
          <a:off x="8750300" y="5543804"/>
          <a:ext cx="889000" cy="726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99187</xdr:rowOff>
    </xdr:from>
    <xdr:to>
      <xdr:col>14</xdr:col>
      <xdr:colOff>79375</xdr:colOff>
      <xdr:row>38</xdr:row>
      <xdr:rowOff>29337</xdr:rowOff>
    </xdr:to>
    <xdr:sp macro="" textlink="">
      <xdr:nvSpPr>
        <xdr:cNvPr id="289" name="フローチャート : 判断 288"/>
        <xdr:cNvSpPr/>
      </xdr:nvSpPr>
      <xdr:spPr>
        <a:xfrm>
          <a:off x="95885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20464</xdr:rowOff>
    </xdr:from>
    <xdr:ext cx="378565" cy="259045"/>
    <xdr:sp macro="" textlink="">
      <xdr:nvSpPr>
        <xdr:cNvPr id="290" name="テキスト ボックス 289"/>
        <xdr:cNvSpPr txBox="1"/>
      </xdr:nvSpPr>
      <xdr:spPr>
        <a:xfrm>
          <a:off x="9450017" y="6535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55347</xdr:rowOff>
    </xdr:from>
    <xdr:to>
      <xdr:col>12</xdr:col>
      <xdr:colOff>511175</xdr:colOff>
      <xdr:row>32</xdr:row>
      <xdr:rowOff>57404</xdr:rowOff>
    </xdr:to>
    <xdr:cxnSp macro="">
      <xdr:nvCxnSpPr>
        <xdr:cNvPr id="291" name="直線コネクタ 290"/>
        <xdr:cNvCxnSpPr/>
      </xdr:nvCxnSpPr>
      <xdr:spPr>
        <a:xfrm>
          <a:off x="7861300" y="5370297"/>
          <a:ext cx="889000" cy="17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148793</xdr:rowOff>
    </xdr:from>
    <xdr:to>
      <xdr:col>12</xdr:col>
      <xdr:colOff>561975</xdr:colOff>
      <xdr:row>37</xdr:row>
      <xdr:rowOff>78943</xdr:rowOff>
    </xdr:to>
    <xdr:sp macro="" textlink="">
      <xdr:nvSpPr>
        <xdr:cNvPr id="292" name="フローチャート : 判断 291"/>
        <xdr:cNvSpPr/>
      </xdr:nvSpPr>
      <xdr:spPr>
        <a:xfrm>
          <a:off x="8699500" y="632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70070</xdr:rowOff>
    </xdr:from>
    <xdr:ext cx="469744" cy="259045"/>
    <xdr:sp macro="" textlink="">
      <xdr:nvSpPr>
        <xdr:cNvPr id="293" name="テキスト ボックス 292"/>
        <xdr:cNvSpPr txBox="1"/>
      </xdr:nvSpPr>
      <xdr:spPr>
        <a:xfrm>
          <a:off x="8515427" y="641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34544</xdr:rowOff>
    </xdr:from>
    <xdr:to>
      <xdr:col>11</xdr:col>
      <xdr:colOff>307975</xdr:colOff>
      <xdr:row>31</xdr:row>
      <xdr:rowOff>55347</xdr:rowOff>
    </xdr:to>
    <xdr:cxnSp macro="">
      <xdr:nvCxnSpPr>
        <xdr:cNvPr id="294" name="直線コネクタ 293"/>
        <xdr:cNvCxnSpPr/>
      </xdr:nvCxnSpPr>
      <xdr:spPr>
        <a:xfrm>
          <a:off x="6972300" y="5178044"/>
          <a:ext cx="889000" cy="19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76784</xdr:rowOff>
    </xdr:from>
    <xdr:to>
      <xdr:col>11</xdr:col>
      <xdr:colOff>358775</xdr:colOff>
      <xdr:row>37</xdr:row>
      <xdr:rowOff>6934</xdr:rowOff>
    </xdr:to>
    <xdr:sp macro="" textlink="">
      <xdr:nvSpPr>
        <xdr:cNvPr id="295" name="フローチャート : 判断 294"/>
        <xdr:cNvSpPr/>
      </xdr:nvSpPr>
      <xdr:spPr>
        <a:xfrm>
          <a:off x="7810500" y="62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169511</xdr:rowOff>
    </xdr:from>
    <xdr:ext cx="469744" cy="259045"/>
    <xdr:sp macro="" textlink="">
      <xdr:nvSpPr>
        <xdr:cNvPr id="296" name="テキスト ボックス 295"/>
        <xdr:cNvSpPr txBox="1"/>
      </xdr:nvSpPr>
      <xdr:spPr>
        <a:xfrm>
          <a:off x="7626427" y="634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171424</xdr:rowOff>
    </xdr:from>
    <xdr:to>
      <xdr:col>10</xdr:col>
      <xdr:colOff>155575</xdr:colOff>
      <xdr:row>36</xdr:row>
      <xdr:rowOff>101574</xdr:rowOff>
    </xdr:to>
    <xdr:sp macro="" textlink="">
      <xdr:nvSpPr>
        <xdr:cNvPr id="297" name="フローチャート : 判断 296"/>
        <xdr:cNvSpPr/>
      </xdr:nvSpPr>
      <xdr:spPr>
        <a:xfrm>
          <a:off x="6921500" y="61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92701</xdr:rowOff>
    </xdr:from>
    <xdr:ext cx="469744" cy="259045"/>
    <xdr:sp macro="" textlink="">
      <xdr:nvSpPr>
        <xdr:cNvPr id="298" name="テキスト ボックス 297"/>
        <xdr:cNvSpPr txBox="1"/>
      </xdr:nvSpPr>
      <xdr:spPr>
        <a:xfrm>
          <a:off x="6737427" y="626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125705</xdr:rowOff>
    </xdr:from>
    <xdr:to>
      <xdr:col>15</xdr:col>
      <xdr:colOff>231775</xdr:colOff>
      <xdr:row>37</xdr:row>
      <xdr:rowOff>55855</xdr:rowOff>
    </xdr:to>
    <xdr:sp macro="" textlink="">
      <xdr:nvSpPr>
        <xdr:cNvPr id="304" name="円/楕円 303"/>
        <xdr:cNvSpPr/>
      </xdr:nvSpPr>
      <xdr:spPr>
        <a:xfrm>
          <a:off x="10426700" y="629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148582</xdr:rowOff>
    </xdr:from>
    <xdr:ext cx="469744" cy="259045"/>
    <xdr:sp macro="" textlink="">
      <xdr:nvSpPr>
        <xdr:cNvPr id="305" name="労働費該当値テキスト"/>
        <xdr:cNvSpPr txBox="1"/>
      </xdr:nvSpPr>
      <xdr:spPr>
        <a:xfrm>
          <a:off x="10528300" y="6149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47295</xdr:rowOff>
    </xdr:from>
    <xdr:to>
      <xdr:col>14</xdr:col>
      <xdr:colOff>79375</xdr:colOff>
      <xdr:row>36</xdr:row>
      <xdr:rowOff>148895</xdr:rowOff>
    </xdr:to>
    <xdr:sp macro="" textlink="">
      <xdr:nvSpPr>
        <xdr:cNvPr id="306" name="円/楕円 305"/>
        <xdr:cNvSpPr/>
      </xdr:nvSpPr>
      <xdr:spPr>
        <a:xfrm>
          <a:off x="9588500" y="62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165422</xdr:rowOff>
    </xdr:from>
    <xdr:ext cx="469744" cy="259045"/>
    <xdr:sp macro="" textlink="">
      <xdr:nvSpPr>
        <xdr:cNvPr id="307" name="テキスト ボックス 306"/>
        <xdr:cNvSpPr txBox="1"/>
      </xdr:nvSpPr>
      <xdr:spPr>
        <a:xfrm>
          <a:off x="9404427" y="599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1,682</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6604</xdr:rowOff>
    </xdr:from>
    <xdr:to>
      <xdr:col>12</xdr:col>
      <xdr:colOff>561975</xdr:colOff>
      <xdr:row>32</xdr:row>
      <xdr:rowOff>108204</xdr:rowOff>
    </xdr:to>
    <xdr:sp macro="" textlink="">
      <xdr:nvSpPr>
        <xdr:cNvPr id="308" name="円/楕円 307"/>
        <xdr:cNvSpPr/>
      </xdr:nvSpPr>
      <xdr:spPr>
        <a:xfrm>
          <a:off x="8699500" y="549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30</xdr:row>
      <xdr:rowOff>124731</xdr:rowOff>
    </xdr:from>
    <xdr:ext cx="469744" cy="259045"/>
    <xdr:sp macro="" textlink="">
      <xdr:nvSpPr>
        <xdr:cNvPr id="309" name="テキスト ボックス 308"/>
        <xdr:cNvSpPr txBox="1"/>
      </xdr:nvSpPr>
      <xdr:spPr>
        <a:xfrm>
          <a:off x="8515427" y="526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4,860</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4547</xdr:rowOff>
    </xdr:from>
    <xdr:to>
      <xdr:col>11</xdr:col>
      <xdr:colOff>358775</xdr:colOff>
      <xdr:row>31</xdr:row>
      <xdr:rowOff>106147</xdr:rowOff>
    </xdr:to>
    <xdr:sp macro="" textlink="">
      <xdr:nvSpPr>
        <xdr:cNvPr id="310" name="円/楕円 309"/>
        <xdr:cNvSpPr/>
      </xdr:nvSpPr>
      <xdr:spPr>
        <a:xfrm>
          <a:off x="7810500" y="531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29</xdr:row>
      <xdr:rowOff>122674</xdr:rowOff>
    </xdr:from>
    <xdr:ext cx="469744" cy="259045"/>
    <xdr:sp macro="" textlink="">
      <xdr:nvSpPr>
        <xdr:cNvPr id="311" name="テキスト ボックス 310"/>
        <xdr:cNvSpPr txBox="1"/>
      </xdr:nvSpPr>
      <xdr:spPr>
        <a:xfrm>
          <a:off x="7626427" y="5094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5,619</a:t>
          </a:r>
          <a:endParaRPr kumimoji="1" lang="ja-JP" altLang="en-US" sz="1000" b="1">
            <a:solidFill>
              <a:srgbClr val="FF0000"/>
            </a:solidFill>
            <a:latin typeface="ＭＳ Ｐゴシック"/>
          </a:endParaRPr>
        </a:p>
      </xdr:txBody>
    </xdr:sp>
    <xdr:clientData/>
  </xdr:oneCellAnchor>
  <xdr:twoCellAnchor>
    <xdr:from>
      <xdr:col>10</xdr:col>
      <xdr:colOff>53975</xdr:colOff>
      <xdr:row>29</xdr:row>
      <xdr:rowOff>155194</xdr:rowOff>
    </xdr:from>
    <xdr:to>
      <xdr:col>10</xdr:col>
      <xdr:colOff>155575</xdr:colOff>
      <xdr:row>30</xdr:row>
      <xdr:rowOff>85344</xdr:rowOff>
    </xdr:to>
    <xdr:sp macro="" textlink="">
      <xdr:nvSpPr>
        <xdr:cNvPr id="312" name="円/楕円 311"/>
        <xdr:cNvSpPr/>
      </xdr:nvSpPr>
      <xdr:spPr>
        <a:xfrm>
          <a:off x="6921500" y="51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28</xdr:row>
      <xdr:rowOff>101871</xdr:rowOff>
    </xdr:from>
    <xdr:ext cx="469744" cy="259045"/>
    <xdr:sp macro="" textlink="">
      <xdr:nvSpPr>
        <xdr:cNvPr id="313" name="テキスト ボックス 312"/>
        <xdr:cNvSpPr txBox="1"/>
      </xdr:nvSpPr>
      <xdr:spPr>
        <a:xfrm>
          <a:off x="6737427" y="4902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30,827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4" name="直線コネクタ 32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5" name="テキスト ボックス 32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6" name="直線コネクタ 32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27" name="テキスト ボックス 32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8" name="直線コネクタ 32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29" name="テキスト ボックス 32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0" name="直線コネクタ 32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1" name="テキスト ボックス 33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3" name="テキスト ボックス 33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145415</xdr:rowOff>
    </xdr:from>
    <xdr:to>
      <xdr:col>15</xdr:col>
      <xdr:colOff>180340</xdr:colOff>
      <xdr:row>58</xdr:row>
      <xdr:rowOff>132087</xdr:rowOff>
    </xdr:to>
    <xdr:cxnSp macro="">
      <xdr:nvCxnSpPr>
        <xdr:cNvPr id="335" name="直線コネクタ 334"/>
        <xdr:cNvCxnSpPr/>
      </xdr:nvCxnSpPr>
      <xdr:spPr>
        <a:xfrm flipV="1">
          <a:off x="10475595" y="8717915"/>
          <a:ext cx="1270" cy="1358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135914</xdr:rowOff>
    </xdr:from>
    <xdr:ext cx="378565" cy="259045"/>
    <xdr:sp macro="" textlink="">
      <xdr:nvSpPr>
        <xdr:cNvPr id="336" name="農林水産業費最小値テキスト"/>
        <xdr:cNvSpPr txBox="1"/>
      </xdr:nvSpPr>
      <xdr:spPr>
        <a:xfrm>
          <a:off x="10528300" y="1008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15</xdr:col>
      <xdr:colOff>92075</xdr:colOff>
      <xdr:row>58</xdr:row>
      <xdr:rowOff>132087</xdr:rowOff>
    </xdr:from>
    <xdr:to>
      <xdr:col>15</xdr:col>
      <xdr:colOff>269875</xdr:colOff>
      <xdr:row>58</xdr:row>
      <xdr:rowOff>132087</xdr:rowOff>
    </xdr:to>
    <xdr:cxnSp macro="">
      <xdr:nvCxnSpPr>
        <xdr:cNvPr id="337" name="直線コネクタ 336"/>
        <xdr:cNvCxnSpPr/>
      </xdr:nvCxnSpPr>
      <xdr:spPr>
        <a:xfrm>
          <a:off x="10388600" y="10076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92092</xdr:rowOff>
    </xdr:from>
    <xdr:ext cx="534377" cy="259045"/>
    <xdr:sp macro="" textlink="">
      <xdr:nvSpPr>
        <xdr:cNvPr id="338" name="農林水産業費最大値テキスト"/>
        <xdr:cNvSpPr txBox="1"/>
      </xdr:nvSpPr>
      <xdr:spPr>
        <a:xfrm>
          <a:off x="10528300" y="84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59,750</a:t>
          </a:r>
          <a:endParaRPr kumimoji="1" lang="ja-JP" altLang="en-US" sz="1000" b="1">
            <a:latin typeface="ＭＳ Ｐゴシック"/>
          </a:endParaRPr>
        </a:p>
      </xdr:txBody>
    </xdr:sp>
    <xdr:clientData/>
  </xdr:oneCellAnchor>
  <xdr:twoCellAnchor>
    <xdr:from>
      <xdr:col>15</xdr:col>
      <xdr:colOff>92075</xdr:colOff>
      <xdr:row>50</xdr:row>
      <xdr:rowOff>145415</xdr:rowOff>
    </xdr:from>
    <xdr:to>
      <xdr:col>15</xdr:col>
      <xdr:colOff>269875</xdr:colOff>
      <xdr:row>50</xdr:row>
      <xdr:rowOff>145415</xdr:rowOff>
    </xdr:to>
    <xdr:cxnSp macro="">
      <xdr:nvCxnSpPr>
        <xdr:cNvPr id="339" name="直線コネクタ 338"/>
        <xdr:cNvCxnSpPr/>
      </xdr:nvCxnSpPr>
      <xdr:spPr>
        <a:xfrm>
          <a:off x="10388600" y="87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149736</xdr:rowOff>
    </xdr:from>
    <xdr:to>
      <xdr:col>15</xdr:col>
      <xdr:colOff>180975</xdr:colOff>
      <xdr:row>58</xdr:row>
      <xdr:rowOff>55827</xdr:rowOff>
    </xdr:to>
    <xdr:cxnSp macro="">
      <xdr:nvCxnSpPr>
        <xdr:cNvPr id="340" name="直線コネクタ 339"/>
        <xdr:cNvCxnSpPr/>
      </xdr:nvCxnSpPr>
      <xdr:spPr>
        <a:xfrm flipV="1">
          <a:off x="9639300" y="9922386"/>
          <a:ext cx="838200" cy="7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106692</xdr:rowOff>
    </xdr:from>
    <xdr:ext cx="469744" cy="259045"/>
    <xdr:sp macro="" textlink="">
      <xdr:nvSpPr>
        <xdr:cNvPr id="341" name="農林水産業費平均値テキスト"/>
        <xdr:cNvSpPr txBox="1"/>
      </xdr:nvSpPr>
      <xdr:spPr>
        <a:xfrm>
          <a:off x="10528300" y="9879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128265</xdr:rowOff>
    </xdr:from>
    <xdr:to>
      <xdr:col>15</xdr:col>
      <xdr:colOff>231775</xdr:colOff>
      <xdr:row>58</xdr:row>
      <xdr:rowOff>58415</xdr:rowOff>
    </xdr:to>
    <xdr:sp macro="" textlink="">
      <xdr:nvSpPr>
        <xdr:cNvPr id="342" name="フローチャート : 判断 341"/>
        <xdr:cNvSpPr/>
      </xdr:nvSpPr>
      <xdr:spPr>
        <a:xfrm>
          <a:off x="104267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55827</xdr:rowOff>
    </xdr:from>
    <xdr:to>
      <xdr:col>14</xdr:col>
      <xdr:colOff>28575</xdr:colOff>
      <xdr:row>58</xdr:row>
      <xdr:rowOff>87602</xdr:rowOff>
    </xdr:to>
    <xdr:cxnSp macro="">
      <xdr:nvCxnSpPr>
        <xdr:cNvPr id="343" name="直線コネクタ 342"/>
        <xdr:cNvCxnSpPr/>
      </xdr:nvCxnSpPr>
      <xdr:spPr>
        <a:xfrm flipV="1">
          <a:off x="8750300" y="9999927"/>
          <a:ext cx="889000" cy="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118892</xdr:rowOff>
    </xdr:from>
    <xdr:to>
      <xdr:col>14</xdr:col>
      <xdr:colOff>79375</xdr:colOff>
      <xdr:row>58</xdr:row>
      <xdr:rowOff>49042</xdr:rowOff>
    </xdr:to>
    <xdr:sp macro="" textlink="">
      <xdr:nvSpPr>
        <xdr:cNvPr id="344" name="フローチャート : 判断 343"/>
        <xdr:cNvSpPr/>
      </xdr:nvSpPr>
      <xdr:spPr>
        <a:xfrm>
          <a:off x="9588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65569</xdr:rowOff>
    </xdr:from>
    <xdr:ext cx="469744" cy="259045"/>
    <xdr:sp macro="" textlink="">
      <xdr:nvSpPr>
        <xdr:cNvPr id="345" name="テキスト ボックス 344"/>
        <xdr:cNvSpPr txBox="1"/>
      </xdr:nvSpPr>
      <xdr:spPr>
        <a:xfrm>
          <a:off x="9404427"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87602</xdr:rowOff>
    </xdr:from>
    <xdr:to>
      <xdr:col>12</xdr:col>
      <xdr:colOff>511175</xdr:colOff>
      <xdr:row>58</xdr:row>
      <xdr:rowOff>97592</xdr:rowOff>
    </xdr:to>
    <xdr:cxnSp macro="">
      <xdr:nvCxnSpPr>
        <xdr:cNvPr id="346" name="直線コネクタ 345"/>
        <xdr:cNvCxnSpPr/>
      </xdr:nvCxnSpPr>
      <xdr:spPr>
        <a:xfrm flipV="1">
          <a:off x="7861300" y="10031702"/>
          <a:ext cx="889000" cy="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104628</xdr:rowOff>
    </xdr:from>
    <xdr:to>
      <xdr:col>12</xdr:col>
      <xdr:colOff>561975</xdr:colOff>
      <xdr:row>57</xdr:row>
      <xdr:rowOff>34778</xdr:rowOff>
    </xdr:to>
    <xdr:sp macro="" textlink="">
      <xdr:nvSpPr>
        <xdr:cNvPr id="347" name="フローチャート : 判断 346"/>
        <xdr:cNvSpPr/>
      </xdr:nvSpPr>
      <xdr:spPr>
        <a:xfrm>
          <a:off x="8699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51305</xdr:rowOff>
    </xdr:from>
    <xdr:ext cx="534377" cy="259045"/>
    <xdr:sp macro="" textlink="">
      <xdr:nvSpPr>
        <xdr:cNvPr id="348" name="テキスト ボックス 347"/>
        <xdr:cNvSpPr txBox="1"/>
      </xdr:nvSpPr>
      <xdr:spPr>
        <a:xfrm>
          <a:off x="8483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94003</xdr:rowOff>
    </xdr:from>
    <xdr:to>
      <xdr:col>11</xdr:col>
      <xdr:colOff>307975</xdr:colOff>
      <xdr:row>58</xdr:row>
      <xdr:rowOff>97592</xdr:rowOff>
    </xdr:to>
    <xdr:cxnSp macro="">
      <xdr:nvCxnSpPr>
        <xdr:cNvPr id="349" name="直線コネクタ 348"/>
        <xdr:cNvCxnSpPr/>
      </xdr:nvCxnSpPr>
      <xdr:spPr>
        <a:xfrm>
          <a:off x="6972300" y="10038103"/>
          <a:ext cx="889000" cy="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114115</xdr:rowOff>
    </xdr:from>
    <xdr:to>
      <xdr:col>11</xdr:col>
      <xdr:colOff>358775</xdr:colOff>
      <xdr:row>57</xdr:row>
      <xdr:rowOff>44265</xdr:rowOff>
    </xdr:to>
    <xdr:sp macro="" textlink="">
      <xdr:nvSpPr>
        <xdr:cNvPr id="350" name="フローチャート : 判断 349"/>
        <xdr:cNvSpPr/>
      </xdr:nvSpPr>
      <xdr:spPr>
        <a:xfrm>
          <a:off x="7810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60792</xdr:rowOff>
    </xdr:from>
    <xdr:ext cx="534377" cy="259045"/>
    <xdr:sp macro="" textlink="">
      <xdr:nvSpPr>
        <xdr:cNvPr id="351" name="テキスト ボックス 350"/>
        <xdr:cNvSpPr txBox="1"/>
      </xdr:nvSpPr>
      <xdr:spPr>
        <a:xfrm>
          <a:off x="7594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146187</xdr:rowOff>
    </xdr:from>
    <xdr:to>
      <xdr:col>10</xdr:col>
      <xdr:colOff>155575</xdr:colOff>
      <xdr:row>57</xdr:row>
      <xdr:rowOff>76337</xdr:rowOff>
    </xdr:to>
    <xdr:sp macro="" textlink="">
      <xdr:nvSpPr>
        <xdr:cNvPr id="352" name="フローチャート : 判断 351"/>
        <xdr:cNvSpPr/>
      </xdr:nvSpPr>
      <xdr:spPr>
        <a:xfrm>
          <a:off x="6921500" y="974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92864</xdr:rowOff>
    </xdr:from>
    <xdr:ext cx="534377" cy="259045"/>
    <xdr:sp macro="" textlink="">
      <xdr:nvSpPr>
        <xdr:cNvPr id="353" name="テキスト ボックス 352"/>
        <xdr:cNvSpPr txBox="1"/>
      </xdr:nvSpPr>
      <xdr:spPr>
        <a:xfrm>
          <a:off x="6705111" y="95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98936</xdr:rowOff>
    </xdr:from>
    <xdr:to>
      <xdr:col>15</xdr:col>
      <xdr:colOff>231775</xdr:colOff>
      <xdr:row>58</xdr:row>
      <xdr:rowOff>29086</xdr:rowOff>
    </xdr:to>
    <xdr:sp macro="" textlink="">
      <xdr:nvSpPr>
        <xdr:cNvPr id="359" name="円/楕円 358"/>
        <xdr:cNvSpPr/>
      </xdr:nvSpPr>
      <xdr:spPr>
        <a:xfrm>
          <a:off x="10426700" y="987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121813</xdr:rowOff>
    </xdr:from>
    <xdr:ext cx="469744" cy="259045"/>
    <xdr:sp macro="" textlink="">
      <xdr:nvSpPr>
        <xdr:cNvPr id="360" name="農林水産業費該当値テキスト"/>
        <xdr:cNvSpPr txBox="1"/>
      </xdr:nvSpPr>
      <xdr:spPr>
        <a:xfrm>
          <a:off x="10528300" y="9723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7,061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5027</xdr:rowOff>
    </xdr:from>
    <xdr:to>
      <xdr:col>14</xdr:col>
      <xdr:colOff>79375</xdr:colOff>
      <xdr:row>58</xdr:row>
      <xdr:rowOff>106627</xdr:rowOff>
    </xdr:to>
    <xdr:sp macro="" textlink="">
      <xdr:nvSpPr>
        <xdr:cNvPr id="361" name="円/楕円 360"/>
        <xdr:cNvSpPr/>
      </xdr:nvSpPr>
      <xdr:spPr>
        <a:xfrm>
          <a:off x="9588500" y="994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97754</xdr:rowOff>
    </xdr:from>
    <xdr:ext cx="469744" cy="259045"/>
    <xdr:sp macro="" textlink="">
      <xdr:nvSpPr>
        <xdr:cNvPr id="362" name="テキスト ボックス 361"/>
        <xdr:cNvSpPr txBox="1"/>
      </xdr:nvSpPr>
      <xdr:spPr>
        <a:xfrm>
          <a:off x="9404427" y="10041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36802</xdr:rowOff>
    </xdr:from>
    <xdr:to>
      <xdr:col>12</xdr:col>
      <xdr:colOff>561975</xdr:colOff>
      <xdr:row>58</xdr:row>
      <xdr:rowOff>138402</xdr:rowOff>
    </xdr:to>
    <xdr:sp macro="" textlink="">
      <xdr:nvSpPr>
        <xdr:cNvPr id="363" name="円/楕円 362"/>
        <xdr:cNvSpPr/>
      </xdr:nvSpPr>
      <xdr:spPr>
        <a:xfrm>
          <a:off x="8699500" y="998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129529</xdr:rowOff>
    </xdr:from>
    <xdr:ext cx="469744" cy="259045"/>
    <xdr:sp macro="" textlink="">
      <xdr:nvSpPr>
        <xdr:cNvPr id="364" name="テキスト ボックス 363"/>
        <xdr:cNvSpPr txBox="1"/>
      </xdr:nvSpPr>
      <xdr:spPr>
        <a:xfrm>
          <a:off x="8515427" y="1007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46792</xdr:rowOff>
    </xdr:from>
    <xdr:to>
      <xdr:col>11</xdr:col>
      <xdr:colOff>358775</xdr:colOff>
      <xdr:row>58</xdr:row>
      <xdr:rowOff>148392</xdr:rowOff>
    </xdr:to>
    <xdr:sp macro="" textlink="">
      <xdr:nvSpPr>
        <xdr:cNvPr id="365" name="円/楕円 364"/>
        <xdr:cNvSpPr/>
      </xdr:nvSpPr>
      <xdr:spPr>
        <a:xfrm>
          <a:off x="7810500" y="999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139519</xdr:rowOff>
    </xdr:from>
    <xdr:ext cx="469744" cy="259045"/>
    <xdr:sp macro="" textlink="">
      <xdr:nvSpPr>
        <xdr:cNvPr id="366" name="テキスト ボックス 365"/>
        <xdr:cNvSpPr txBox="1"/>
      </xdr:nvSpPr>
      <xdr:spPr>
        <a:xfrm>
          <a:off x="7626427" y="1008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43203</xdr:rowOff>
    </xdr:from>
    <xdr:to>
      <xdr:col>10</xdr:col>
      <xdr:colOff>155575</xdr:colOff>
      <xdr:row>58</xdr:row>
      <xdr:rowOff>144803</xdr:rowOff>
    </xdr:to>
    <xdr:sp macro="" textlink="">
      <xdr:nvSpPr>
        <xdr:cNvPr id="367" name="円/楕円 366"/>
        <xdr:cNvSpPr/>
      </xdr:nvSpPr>
      <xdr:spPr>
        <a:xfrm>
          <a:off x="6921500" y="998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135930</xdr:rowOff>
    </xdr:from>
    <xdr:ext cx="469744" cy="259045"/>
    <xdr:sp macro="" textlink="">
      <xdr:nvSpPr>
        <xdr:cNvPr id="368" name="テキスト ボックス 367"/>
        <xdr:cNvSpPr txBox="1"/>
      </xdr:nvSpPr>
      <xdr:spPr>
        <a:xfrm>
          <a:off x="6737427" y="10080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9" name="直線コネクタ 37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0" name="テキスト ボックス 37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1" name="直線コネクタ 38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2" name="テキスト ボックス 38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3" name="直線コネクタ 38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4" name="テキスト ボックス 38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5" name="直線コネクタ 38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6" name="テキスト ボックス 38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7" name="直線コネクタ 38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8" name="テキスト ボックス 38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53822</xdr:rowOff>
    </xdr:from>
    <xdr:to>
      <xdr:col>15</xdr:col>
      <xdr:colOff>180340</xdr:colOff>
      <xdr:row>79</xdr:row>
      <xdr:rowOff>19075</xdr:rowOff>
    </xdr:to>
    <xdr:cxnSp macro="">
      <xdr:nvCxnSpPr>
        <xdr:cNvPr id="392" name="直線コネクタ 391"/>
        <xdr:cNvCxnSpPr/>
      </xdr:nvCxnSpPr>
      <xdr:spPr>
        <a:xfrm flipV="1">
          <a:off x="10475595" y="12226772"/>
          <a:ext cx="1270" cy="133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22902</xdr:rowOff>
    </xdr:from>
    <xdr:ext cx="378565" cy="259045"/>
    <xdr:sp macro="" textlink="">
      <xdr:nvSpPr>
        <xdr:cNvPr id="393" name="商工費最小値テキスト"/>
        <xdr:cNvSpPr txBox="1"/>
      </xdr:nvSpPr>
      <xdr:spPr>
        <a:xfrm>
          <a:off x="10528300" y="1356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15</xdr:col>
      <xdr:colOff>92075</xdr:colOff>
      <xdr:row>79</xdr:row>
      <xdr:rowOff>19075</xdr:rowOff>
    </xdr:from>
    <xdr:to>
      <xdr:col>15</xdr:col>
      <xdr:colOff>269875</xdr:colOff>
      <xdr:row>79</xdr:row>
      <xdr:rowOff>19075</xdr:rowOff>
    </xdr:to>
    <xdr:cxnSp macro="">
      <xdr:nvCxnSpPr>
        <xdr:cNvPr id="394" name="直線コネクタ 393"/>
        <xdr:cNvCxnSpPr/>
      </xdr:nvCxnSpPr>
      <xdr:spPr>
        <a:xfrm>
          <a:off x="10388600" y="1356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499</xdr:rowOff>
    </xdr:from>
    <xdr:ext cx="534377" cy="259045"/>
    <xdr:sp macro="" textlink="">
      <xdr:nvSpPr>
        <xdr:cNvPr id="395" name="商工費最大値テキスト"/>
        <xdr:cNvSpPr txBox="1"/>
      </xdr:nvSpPr>
      <xdr:spPr>
        <a:xfrm>
          <a:off x="10528300" y="120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35,754</a:t>
          </a:r>
          <a:endParaRPr kumimoji="1" lang="ja-JP" altLang="en-US" sz="1000" b="1">
            <a:latin typeface="ＭＳ Ｐゴシック"/>
          </a:endParaRPr>
        </a:p>
      </xdr:txBody>
    </xdr:sp>
    <xdr:clientData/>
  </xdr:oneCellAnchor>
  <xdr:twoCellAnchor>
    <xdr:from>
      <xdr:col>15</xdr:col>
      <xdr:colOff>92075</xdr:colOff>
      <xdr:row>71</xdr:row>
      <xdr:rowOff>53822</xdr:rowOff>
    </xdr:from>
    <xdr:to>
      <xdr:col>15</xdr:col>
      <xdr:colOff>269875</xdr:colOff>
      <xdr:row>71</xdr:row>
      <xdr:rowOff>53822</xdr:rowOff>
    </xdr:to>
    <xdr:cxnSp macro="">
      <xdr:nvCxnSpPr>
        <xdr:cNvPr id="396" name="直線コネクタ 395"/>
        <xdr:cNvCxnSpPr/>
      </xdr:nvCxnSpPr>
      <xdr:spPr>
        <a:xfrm>
          <a:off x="10388600" y="122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107277</xdr:rowOff>
    </xdr:from>
    <xdr:to>
      <xdr:col>15</xdr:col>
      <xdr:colOff>180975</xdr:colOff>
      <xdr:row>77</xdr:row>
      <xdr:rowOff>164312</xdr:rowOff>
    </xdr:to>
    <xdr:cxnSp macro="">
      <xdr:nvCxnSpPr>
        <xdr:cNvPr id="397" name="直線コネクタ 396"/>
        <xdr:cNvCxnSpPr/>
      </xdr:nvCxnSpPr>
      <xdr:spPr>
        <a:xfrm>
          <a:off x="9639300" y="13308927"/>
          <a:ext cx="838200" cy="5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121874</xdr:rowOff>
    </xdr:from>
    <xdr:ext cx="469744" cy="259045"/>
    <xdr:sp macro="" textlink="">
      <xdr:nvSpPr>
        <xdr:cNvPr id="398" name="商工費平均値テキスト"/>
        <xdr:cNvSpPr txBox="1"/>
      </xdr:nvSpPr>
      <xdr:spPr>
        <a:xfrm>
          <a:off x="10528300" y="13152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98997</xdr:rowOff>
    </xdr:from>
    <xdr:to>
      <xdr:col>15</xdr:col>
      <xdr:colOff>231775</xdr:colOff>
      <xdr:row>78</xdr:row>
      <xdr:rowOff>29147</xdr:rowOff>
    </xdr:to>
    <xdr:sp macro="" textlink="">
      <xdr:nvSpPr>
        <xdr:cNvPr id="399" name="フローチャート : 判断 398"/>
        <xdr:cNvSpPr/>
      </xdr:nvSpPr>
      <xdr:spPr>
        <a:xfrm>
          <a:off x="104267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107277</xdr:rowOff>
    </xdr:from>
    <xdr:to>
      <xdr:col>14</xdr:col>
      <xdr:colOff>28575</xdr:colOff>
      <xdr:row>78</xdr:row>
      <xdr:rowOff>29057</xdr:rowOff>
    </xdr:to>
    <xdr:cxnSp macro="">
      <xdr:nvCxnSpPr>
        <xdr:cNvPr id="400" name="直線コネクタ 399"/>
        <xdr:cNvCxnSpPr/>
      </xdr:nvCxnSpPr>
      <xdr:spPr>
        <a:xfrm flipV="1">
          <a:off x="8750300" y="13308927"/>
          <a:ext cx="889000" cy="9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99910</xdr:rowOff>
    </xdr:from>
    <xdr:to>
      <xdr:col>14</xdr:col>
      <xdr:colOff>79375</xdr:colOff>
      <xdr:row>78</xdr:row>
      <xdr:rowOff>30060</xdr:rowOff>
    </xdr:to>
    <xdr:sp macro="" textlink="">
      <xdr:nvSpPr>
        <xdr:cNvPr id="401" name="フローチャート : 判断 400"/>
        <xdr:cNvSpPr/>
      </xdr:nvSpPr>
      <xdr:spPr>
        <a:xfrm>
          <a:off x="9588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21187</xdr:rowOff>
    </xdr:from>
    <xdr:ext cx="469744" cy="259045"/>
    <xdr:sp macro="" textlink="">
      <xdr:nvSpPr>
        <xdr:cNvPr id="402" name="テキスト ボックス 401"/>
        <xdr:cNvSpPr txBox="1"/>
      </xdr:nvSpPr>
      <xdr:spPr>
        <a:xfrm>
          <a:off x="9404427" y="1339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15380</xdr:rowOff>
    </xdr:from>
    <xdr:to>
      <xdr:col>12</xdr:col>
      <xdr:colOff>511175</xdr:colOff>
      <xdr:row>78</xdr:row>
      <xdr:rowOff>29057</xdr:rowOff>
    </xdr:to>
    <xdr:cxnSp macro="">
      <xdr:nvCxnSpPr>
        <xdr:cNvPr id="403" name="直線コネクタ 402"/>
        <xdr:cNvCxnSpPr/>
      </xdr:nvCxnSpPr>
      <xdr:spPr>
        <a:xfrm>
          <a:off x="7861300" y="13388480"/>
          <a:ext cx="889000" cy="1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163843</xdr:rowOff>
    </xdr:from>
    <xdr:to>
      <xdr:col>12</xdr:col>
      <xdr:colOff>561975</xdr:colOff>
      <xdr:row>77</xdr:row>
      <xdr:rowOff>93993</xdr:rowOff>
    </xdr:to>
    <xdr:sp macro="" textlink="">
      <xdr:nvSpPr>
        <xdr:cNvPr id="404" name="フローチャート : 判断 403"/>
        <xdr:cNvSpPr/>
      </xdr:nvSpPr>
      <xdr:spPr>
        <a:xfrm>
          <a:off x="8699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110520</xdr:rowOff>
    </xdr:from>
    <xdr:ext cx="469744" cy="259045"/>
    <xdr:sp macro="" textlink="">
      <xdr:nvSpPr>
        <xdr:cNvPr id="405" name="テキスト ボックス 404"/>
        <xdr:cNvSpPr txBox="1"/>
      </xdr:nvSpPr>
      <xdr:spPr>
        <a:xfrm>
          <a:off x="8515427"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15380</xdr:rowOff>
    </xdr:from>
    <xdr:to>
      <xdr:col>11</xdr:col>
      <xdr:colOff>307975</xdr:colOff>
      <xdr:row>78</xdr:row>
      <xdr:rowOff>37401</xdr:rowOff>
    </xdr:to>
    <xdr:cxnSp macro="">
      <xdr:nvCxnSpPr>
        <xdr:cNvPr id="406" name="直線コネクタ 405"/>
        <xdr:cNvCxnSpPr/>
      </xdr:nvCxnSpPr>
      <xdr:spPr>
        <a:xfrm flipV="1">
          <a:off x="6972300" y="13388480"/>
          <a:ext cx="889000" cy="2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8013</xdr:rowOff>
    </xdr:from>
    <xdr:to>
      <xdr:col>11</xdr:col>
      <xdr:colOff>358775</xdr:colOff>
      <xdr:row>77</xdr:row>
      <xdr:rowOff>109613</xdr:rowOff>
    </xdr:to>
    <xdr:sp macro="" textlink="">
      <xdr:nvSpPr>
        <xdr:cNvPr id="407" name="フローチャート : 判断 406"/>
        <xdr:cNvSpPr/>
      </xdr:nvSpPr>
      <xdr:spPr>
        <a:xfrm>
          <a:off x="7810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126140</xdr:rowOff>
    </xdr:from>
    <xdr:ext cx="469744" cy="259045"/>
    <xdr:sp macro="" textlink="">
      <xdr:nvSpPr>
        <xdr:cNvPr id="408" name="テキスト ボックス 407"/>
        <xdr:cNvSpPr txBox="1"/>
      </xdr:nvSpPr>
      <xdr:spPr>
        <a:xfrm>
          <a:off x="7626427"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23749</xdr:rowOff>
    </xdr:from>
    <xdr:to>
      <xdr:col>10</xdr:col>
      <xdr:colOff>155575</xdr:colOff>
      <xdr:row>77</xdr:row>
      <xdr:rowOff>125349</xdr:rowOff>
    </xdr:to>
    <xdr:sp macro="" textlink="">
      <xdr:nvSpPr>
        <xdr:cNvPr id="409" name="フローチャート : 判断 408"/>
        <xdr:cNvSpPr/>
      </xdr:nvSpPr>
      <xdr:spPr>
        <a:xfrm>
          <a:off x="6921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141876</xdr:rowOff>
    </xdr:from>
    <xdr:ext cx="469744" cy="259045"/>
    <xdr:sp macro="" textlink="">
      <xdr:nvSpPr>
        <xdr:cNvPr id="410" name="テキスト ボックス 409"/>
        <xdr:cNvSpPr txBox="1"/>
      </xdr:nvSpPr>
      <xdr:spPr>
        <a:xfrm>
          <a:off x="6737427" y="1300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113512</xdr:rowOff>
    </xdr:from>
    <xdr:to>
      <xdr:col>15</xdr:col>
      <xdr:colOff>231775</xdr:colOff>
      <xdr:row>78</xdr:row>
      <xdr:rowOff>43662</xdr:rowOff>
    </xdr:to>
    <xdr:sp macro="" textlink="">
      <xdr:nvSpPr>
        <xdr:cNvPr id="416" name="円/楕円 415"/>
        <xdr:cNvSpPr/>
      </xdr:nvSpPr>
      <xdr:spPr>
        <a:xfrm>
          <a:off x="10426700" y="1331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91939</xdr:rowOff>
    </xdr:from>
    <xdr:ext cx="469744" cy="259045"/>
    <xdr:sp macro="" textlink="">
      <xdr:nvSpPr>
        <xdr:cNvPr id="417" name="商工費該当値テキスト"/>
        <xdr:cNvSpPr txBox="1"/>
      </xdr:nvSpPr>
      <xdr:spPr>
        <a:xfrm>
          <a:off x="10528300" y="13293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56477</xdr:rowOff>
    </xdr:from>
    <xdr:to>
      <xdr:col>14</xdr:col>
      <xdr:colOff>79375</xdr:colOff>
      <xdr:row>77</xdr:row>
      <xdr:rowOff>158077</xdr:rowOff>
    </xdr:to>
    <xdr:sp macro="" textlink="">
      <xdr:nvSpPr>
        <xdr:cNvPr id="418" name="円/楕円 417"/>
        <xdr:cNvSpPr/>
      </xdr:nvSpPr>
      <xdr:spPr>
        <a:xfrm>
          <a:off x="9588500" y="1325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3154</xdr:rowOff>
    </xdr:from>
    <xdr:ext cx="469744" cy="259045"/>
    <xdr:sp macro="" textlink="">
      <xdr:nvSpPr>
        <xdr:cNvPr id="419" name="テキスト ボックス 418"/>
        <xdr:cNvSpPr txBox="1"/>
      </xdr:nvSpPr>
      <xdr:spPr>
        <a:xfrm>
          <a:off x="9404427" y="130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149707</xdr:rowOff>
    </xdr:from>
    <xdr:to>
      <xdr:col>12</xdr:col>
      <xdr:colOff>561975</xdr:colOff>
      <xdr:row>78</xdr:row>
      <xdr:rowOff>79857</xdr:rowOff>
    </xdr:to>
    <xdr:sp macro="" textlink="">
      <xdr:nvSpPr>
        <xdr:cNvPr id="420" name="円/楕円 419"/>
        <xdr:cNvSpPr/>
      </xdr:nvSpPr>
      <xdr:spPr>
        <a:xfrm>
          <a:off x="8699500" y="1335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70984</xdr:rowOff>
    </xdr:from>
    <xdr:ext cx="469744" cy="259045"/>
    <xdr:sp macro="" textlink="">
      <xdr:nvSpPr>
        <xdr:cNvPr id="421" name="テキスト ボックス 420"/>
        <xdr:cNvSpPr txBox="1"/>
      </xdr:nvSpPr>
      <xdr:spPr>
        <a:xfrm>
          <a:off x="8515427" y="1344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136030</xdr:rowOff>
    </xdr:from>
    <xdr:to>
      <xdr:col>11</xdr:col>
      <xdr:colOff>358775</xdr:colOff>
      <xdr:row>78</xdr:row>
      <xdr:rowOff>66180</xdr:rowOff>
    </xdr:to>
    <xdr:sp macro="" textlink="">
      <xdr:nvSpPr>
        <xdr:cNvPr id="422" name="円/楕円 421"/>
        <xdr:cNvSpPr/>
      </xdr:nvSpPr>
      <xdr:spPr>
        <a:xfrm>
          <a:off x="7810500" y="133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57307</xdr:rowOff>
    </xdr:from>
    <xdr:ext cx="469744" cy="259045"/>
    <xdr:sp macro="" textlink="">
      <xdr:nvSpPr>
        <xdr:cNvPr id="423" name="テキスト ボックス 422"/>
        <xdr:cNvSpPr txBox="1"/>
      </xdr:nvSpPr>
      <xdr:spPr>
        <a:xfrm>
          <a:off x="7626427" y="134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158051</xdr:rowOff>
    </xdr:from>
    <xdr:to>
      <xdr:col>10</xdr:col>
      <xdr:colOff>155575</xdr:colOff>
      <xdr:row>78</xdr:row>
      <xdr:rowOff>88201</xdr:rowOff>
    </xdr:to>
    <xdr:sp macro="" textlink="">
      <xdr:nvSpPr>
        <xdr:cNvPr id="424" name="円/楕円 423"/>
        <xdr:cNvSpPr/>
      </xdr:nvSpPr>
      <xdr:spPr>
        <a:xfrm>
          <a:off x="6921500" y="1335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79328</xdr:rowOff>
    </xdr:from>
    <xdr:ext cx="469744" cy="259045"/>
    <xdr:sp macro="" textlink="">
      <xdr:nvSpPr>
        <xdr:cNvPr id="425" name="テキスト ボックス 424"/>
        <xdr:cNvSpPr txBox="1"/>
      </xdr:nvSpPr>
      <xdr:spPr>
        <a:xfrm>
          <a:off x="6737427" y="13452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174,806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140720</xdr:rowOff>
    </xdr:from>
    <xdr:to>
      <xdr:col>15</xdr:col>
      <xdr:colOff>180340</xdr:colOff>
      <xdr:row>98</xdr:row>
      <xdr:rowOff>83387</xdr:rowOff>
    </xdr:to>
    <xdr:cxnSp macro="">
      <xdr:nvCxnSpPr>
        <xdr:cNvPr id="447" name="直線コネクタ 446"/>
        <xdr:cNvCxnSpPr/>
      </xdr:nvCxnSpPr>
      <xdr:spPr>
        <a:xfrm flipV="1">
          <a:off x="10475595" y="15571220"/>
          <a:ext cx="1270" cy="131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87214</xdr:rowOff>
    </xdr:from>
    <xdr:ext cx="534377" cy="259045"/>
    <xdr:sp macro="" textlink="">
      <xdr:nvSpPr>
        <xdr:cNvPr id="448" name="土木費最小値テキスト"/>
        <xdr:cNvSpPr txBox="1"/>
      </xdr:nvSpPr>
      <xdr:spPr>
        <a:xfrm>
          <a:off x="10528300" y="168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12,317</a:t>
          </a:r>
          <a:endParaRPr kumimoji="1" lang="ja-JP" altLang="en-US" sz="1000" b="1">
            <a:latin typeface="ＭＳ Ｐゴシック"/>
          </a:endParaRPr>
        </a:p>
      </xdr:txBody>
    </xdr:sp>
    <xdr:clientData/>
  </xdr:oneCellAnchor>
  <xdr:twoCellAnchor>
    <xdr:from>
      <xdr:col>15</xdr:col>
      <xdr:colOff>92075</xdr:colOff>
      <xdr:row>98</xdr:row>
      <xdr:rowOff>83387</xdr:rowOff>
    </xdr:from>
    <xdr:to>
      <xdr:col>15</xdr:col>
      <xdr:colOff>269875</xdr:colOff>
      <xdr:row>98</xdr:row>
      <xdr:rowOff>83387</xdr:rowOff>
    </xdr:to>
    <xdr:cxnSp macro="">
      <xdr:nvCxnSpPr>
        <xdr:cNvPr id="449" name="直線コネクタ 448"/>
        <xdr:cNvCxnSpPr/>
      </xdr:nvCxnSpPr>
      <xdr:spPr>
        <a:xfrm>
          <a:off x="10388600" y="1688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87397</xdr:rowOff>
    </xdr:from>
    <xdr:ext cx="599010" cy="259045"/>
    <xdr:sp macro="" textlink="">
      <xdr:nvSpPr>
        <xdr:cNvPr id="450" name="土木費最大値テキスト"/>
        <xdr:cNvSpPr txBox="1"/>
      </xdr:nvSpPr>
      <xdr:spPr>
        <a:xfrm>
          <a:off x="10528300" y="1534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299,777</a:t>
          </a:r>
          <a:endParaRPr kumimoji="1" lang="ja-JP" altLang="en-US" sz="1000" b="1">
            <a:latin typeface="ＭＳ Ｐゴシック"/>
          </a:endParaRPr>
        </a:p>
      </xdr:txBody>
    </xdr:sp>
    <xdr:clientData/>
  </xdr:oneCellAnchor>
  <xdr:twoCellAnchor>
    <xdr:from>
      <xdr:col>15</xdr:col>
      <xdr:colOff>92075</xdr:colOff>
      <xdr:row>90</xdr:row>
      <xdr:rowOff>140720</xdr:rowOff>
    </xdr:from>
    <xdr:to>
      <xdr:col>15</xdr:col>
      <xdr:colOff>269875</xdr:colOff>
      <xdr:row>90</xdr:row>
      <xdr:rowOff>140720</xdr:rowOff>
    </xdr:to>
    <xdr:cxnSp macro="">
      <xdr:nvCxnSpPr>
        <xdr:cNvPr id="451" name="直線コネクタ 450"/>
        <xdr:cNvCxnSpPr/>
      </xdr:nvCxnSpPr>
      <xdr:spPr>
        <a:xfrm>
          <a:off x="10388600" y="15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90</xdr:row>
      <xdr:rowOff>39994</xdr:rowOff>
    </xdr:from>
    <xdr:to>
      <xdr:col>15</xdr:col>
      <xdr:colOff>180975</xdr:colOff>
      <xdr:row>95</xdr:row>
      <xdr:rowOff>115934</xdr:rowOff>
    </xdr:to>
    <xdr:cxnSp macro="">
      <xdr:nvCxnSpPr>
        <xdr:cNvPr id="452" name="直線コネクタ 451"/>
        <xdr:cNvCxnSpPr/>
      </xdr:nvCxnSpPr>
      <xdr:spPr>
        <a:xfrm>
          <a:off x="9639300" y="15470494"/>
          <a:ext cx="838200" cy="93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63802</xdr:rowOff>
    </xdr:from>
    <xdr:ext cx="534377" cy="259045"/>
    <xdr:sp macro="" textlink="">
      <xdr:nvSpPr>
        <xdr:cNvPr id="453" name="土木費平均値テキスト"/>
        <xdr:cNvSpPr txBox="1"/>
      </xdr:nvSpPr>
      <xdr:spPr>
        <a:xfrm>
          <a:off x="10528300" y="16694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38,271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85375</xdr:rowOff>
    </xdr:from>
    <xdr:to>
      <xdr:col>15</xdr:col>
      <xdr:colOff>231775</xdr:colOff>
      <xdr:row>98</xdr:row>
      <xdr:rowOff>15525</xdr:rowOff>
    </xdr:to>
    <xdr:sp macro="" textlink="">
      <xdr:nvSpPr>
        <xdr:cNvPr id="454" name="フローチャート : 判断 453"/>
        <xdr:cNvSpPr/>
      </xdr:nvSpPr>
      <xdr:spPr>
        <a:xfrm>
          <a:off x="104267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90</xdr:row>
      <xdr:rowOff>39994</xdr:rowOff>
    </xdr:from>
    <xdr:to>
      <xdr:col>14</xdr:col>
      <xdr:colOff>28575</xdr:colOff>
      <xdr:row>94</xdr:row>
      <xdr:rowOff>92974</xdr:rowOff>
    </xdr:to>
    <xdr:cxnSp macro="">
      <xdr:nvCxnSpPr>
        <xdr:cNvPr id="455" name="直線コネクタ 454"/>
        <xdr:cNvCxnSpPr/>
      </xdr:nvCxnSpPr>
      <xdr:spPr>
        <a:xfrm flipV="1">
          <a:off x="8750300" y="15470494"/>
          <a:ext cx="889000" cy="73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71952</xdr:rowOff>
    </xdr:from>
    <xdr:to>
      <xdr:col>14</xdr:col>
      <xdr:colOff>79375</xdr:colOff>
      <xdr:row>98</xdr:row>
      <xdr:rowOff>2102</xdr:rowOff>
    </xdr:to>
    <xdr:sp macro="" textlink="">
      <xdr:nvSpPr>
        <xdr:cNvPr id="456" name="フローチャート : 判断 455"/>
        <xdr:cNvSpPr/>
      </xdr:nvSpPr>
      <xdr:spPr>
        <a:xfrm>
          <a:off x="9588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164679</xdr:rowOff>
    </xdr:from>
    <xdr:ext cx="534377" cy="259045"/>
    <xdr:sp macro="" textlink="">
      <xdr:nvSpPr>
        <xdr:cNvPr id="457" name="テキスト ボックス 456"/>
        <xdr:cNvSpPr txBox="1"/>
      </xdr:nvSpPr>
      <xdr:spPr>
        <a:xfrm>
          <a:off x="9372111" y="1679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92974</xdr:rowOff>
    </xdr:from>
    <xdr:to>
      <xdr:col>12</xdr:col>
      <xdr:colOff>511175</xdr:colOff>
      <xdr:row>96</xdr:row>
      <xdr:rowOff>106302</xdr:rowOff>
    </xdr:to>
    <xdr:cxnSp macro="">
      <xdr:nvCxnSpPr>
        <xdr:cNvPr id="458" name="直線コネクタ 457"/>
        <xdr:cNvCxnSpPr/>
      </xdr:nvCxnSpPr>
      <xdr:spPr>
        <a:xfrm flipV="1">
          <a:off x="7861300" y="16209274"/>
          <a:ext cx="889000" cy="35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45540</xdr:rowOff>
    </xdr:from>
    <xdr:to>
      <xdr:col>12</xdr:col>
      <xdr:colOff>561975</xdr:colOff>
      <xdr:row>97</xdr:row>
      <xdr:rowOff>147140</xdr:rowOff>
    </xdr:to>
    <xdr:sp macro="" textlink="">
      <xdr:nvSpPr>
        <xdr:cNvPr id="459" name="フローチャート : 判断 458"/>
        <xdr:cNvSpPr/>
      </xdr:nvSpPr>
      <xdr:spPr>
        <a:xfrm>
          <a:off x="8699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138267</xdr:rowOff>
    </xdr:from>
    <xdr:ext cx="534377" cy="259045"/>
    <xdr:sp macro="" textlink="">
      <xdr:nvSpPr>
        <xdr:cNvPr id="460" name="テキスト ボックス 459"/>
        <xdr:cNvSpPr txBox="1"/>
      </xdr:nvSpPr>
      <xdr:spPr>
        <a:xfrm>
          <a:off x="8483111" y="1676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106302</xdr:rowOff>
    </xdr:from>
    <xdr:to>
      <xdr:col>11</xdr:col>
      <xdr:colOff>307975</xdr:colOff>
      <xdr:row>96</xdr:row>
      <xdr:rowOff>144236</xdr:rowOff>
    </xdr:to>
    <xdr:cxnSp macro="">
      <xdr:nvCxnSpPr>
        <xdr:cNvPr id="461" name="直線コネクタ 460"/>
        <xdr:cNvCxnSpPr/>
      </xdr:nvCxnSpPr>
      <xdr:spPr>
        <a:xfrm flipV="1">
          <a:off x="6972300" y="16565502"/>
          <a:ext cx="889000" cy="3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38457</xdr:rowOff>
    </xdr:from>
    <xdr:to>
      <xdr:col>11</xdr:col>
      <xdr:colOff>358775</xdr:colOff>
      <xdr:row>97</xdr:row>
      <xdr:rowOff>140057</xdr:rowOff>
    </xdr:to>
    <xdr:sp macro="" textlink="">
      <xdr:nvSpPr>
        <xdr:cNvPr id="462" name="フローチャート : 判断 461"/>
        <xdr:cNvSpPr/>
      </xdr:nvSpPr>
      <xdr:spPr>
        <a:xfrm>
          <a:off x="7810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131184</xdr:rowOff>
    </xdr:from>
    <xdr:ext cx="534377" cy="259045"/>
    <xdr:sp macro="" textlink="">
      <xdr:nvSpPr>
        <xdr:cNvPr id="463" name="テキスト ボックス 462"/>
        <xdr:cNvSpPr txBox="1"/>
      </xdr:nvSpPr>
      <xdr:spPr>
        <a:xfrm>
          <a:off x="7594111" y="1676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69355</xdr:rowOff>
    </xdr:from>
    <xdr:to>
      <xdr:col>10</xdr:col>
      <xdr:colOff>155575</xdr:colOff>
      <xdr:row>97</xdr:row>
      <xdr:rowOff>170955</xdr:rowOff>
    </xdr:to>
    <xdr:sp macro="" textlink="">
      <xdr:nvSpPr>
        <xdr:cNvPr id="464" name="フローチャート : 判断 463"/>
        <xdr:cNvSpPr/>
      </xdr:nvSpPr>
      <xdr:spPr>
        <a:xfrm>
          <a:off x="6921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162082</xdr:rowOff>
    </xdr:from>
    <xdr:ext cx="534377" cy="259045"/>
    <xdr:sp macro="" textlink="">
      <xdr:nvSpPr>
        <xdr:cNvPr id="465" name="テキスト ボックス 464"/>
        <xdr:cNvSpPr txBox="1"/>
      </xdr:nvSpPr>
      <xdr:spPr>
        <a:xfrm>
          <a:off x="6705111" y="1679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65134</xdr:rowOff>
    </xdr:from>
    <xdr:to>
      <xdr:col>15</xdr:col>
      <xdr:colOff>231775</xdr:colOff>
      <xdr:row>95</xdr:row>
      <xdr:rowOff>166734</xdr:rowOff>
    </xdr:to>
    <xdr:sp macro="" textlink="">
      <xdr:nvSpPr>
        <xdr:cNvPr id="471" name="円/楕円 470"/>
        <xdr:cNvSpPr/>
      </xdr:nvSpPr>
      <xdr:spPr>
        <a:xfrm>
          <a:off x="10426700" y="1635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88011</xdr:rowOff>
    </xdr:from>
    <xdr:ext cx="599010" cy="259045"/>
    <xdr:sp macro="" textlink="">
      <xdr:nvSpPr>
        <xdr:cNvPr id="472" name="土木費該当値テキスト"/>
        <xdr:cNvSpPr txBox="1"/>
      </xdr:nvSpPr>
      <xdr:spPr>
        <a:xfrm>
          <a:off x="10528300" y="1620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117,698</a:t>
          </a:r>
          <a:endParaRPr kumimoji="1" lang="ja-JP" altLang="en-US" sz="1000" b="1">
            <a:solidFill>
              <a:srgbClr val="FF0000"/>
            </a:solidFill>
            <a:latin typeface="ＭＳ Ｐゴシック"/>
          </a:endParaRPr>
        </a:p>
      </xdr:txBody>
    </xdr:sp>
    <xdr:clientData/>
  </xdr:oneCellAnchor>
  <xdr:twoCellAnchor>
    <xdr:from>
      <xdr:col>13</xdr:col>
      <xdr:colOff>663575</xdr:colOff>
      <xdr:row>89</xdr:row>
      <xdr:rowOff>160644</xdr:rowOff>
    </xdr:from>
    <xdr:to>
      <xdr:col>14</xdr:col>
      <xdr:colOff>79375</xdr:colOff>
      <xdr:row>90</xdr:row>
      <xdr:rowOff>90794</xdr:rowOff>
    </xdr:to>
    <xdr:sp macro="" textlink="">
      <xdr:nvSpPr>
        <xdr:cNvPr id="473" name="円/楕円 472"/>
        <xdr:cNvSpPr/>
      </xdr:nvSpPr>
      <xdr:spPr>
        <a:xfrm>
          <a:off x="9588500" y="1541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88</xdr:row>
      <xdr:rowOff>107321</xdr:rowOff>
    </xdr:from>
    <xdr:ext cx="599010" cy="259045"/>
    <xdr:sp macro="" textlink="">
      <xdr:nvSpPr>
        <xdr:cNvPr id="474" name="テキスト ボックス 473"/>
        <xdr:cNvSpPr txBox="1"/>
      </xdr:nvSpPr>
      <xdr:spPr>
        <a:xfrm>
          <a:off x="9339794" y="15194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321,808</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42174</xdr:rowOff>
    </xdr:from>
    <xdr:to>
      <xdr:col>12</xdr:col>
      <xdr:colOff>561975</xdr:colOff>
      <xdr:row>94</xdr:row>
      <xdr:rowOff>143774</xdr:rowOff>
    </xdr:to>
    <xdr:sp macro="" textlink="">
      <xdr:nvSpPr>
        <xdr:cNvPr id="475" name="円/楕円 474"/>
        <xdr:cNvSpPr/>
      </xdr:nvSpPr>
      <xdr:spPr>
        <a:xfrm>
          <a:off x="8699500" y="1615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92</xdr:row>
      <xdr:rowOff>160301</xdr:rowOff>
    </xdr:from>
    <xdr:ext cx="599010" cy="259045"/>
    <xdr:sp macro="" textlink="">
      <xdr:nvSpPr>
        <xdr:cNvPr id="476" name="テキスト ボックス 475"/>
        <xdr:cNvSpPr txBox="1"/>
      </xdr:nvSpPr>
      <xdr:spPr>
        <a:xfrm>
          <a:off x="8450794" y="1593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160,220</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55502</xdr:rowOff>
    </xdr:from>
    <xdr:to>
      <xdr:col>11</xdr:col>
      <xdr:colOff>358775</xdr:colOff>
      <xdr:row>96</xdr:row>
      <xdr:rowOff>157102</xdr:rowOff>
    </xdr:to>
    <xdr:sp macro="" textlink="">
      <xdr:nvSpPr>
        <xdr:cNvPr id="477" name="円/楕円 476"/>
        <xdr:cNvSpPr/>
      </xdr:nvSpPr>
      <xdr:spPr>
        <a:xfrm>
          <a:off x="7810500" y="1651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2179</xdr:rowOff>
    </xdr:from>
    <xdr:ext cx="534377" cy="259045"/>
    <xdr:sp macro="" textlink="">
      <xdr:nvSpPr>
        <xdr:cNvPr id="478" name="テキスト ボックス 477"/>
        <xdr:cNvSpPr txBox="1"/>
      </xdr:nvSpPr>
      <xdr:spPr>
        <a:xfrm>
          <a:off x="7594111" y="1628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82,305</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93436</xdr:rowOff>
    </xdr:from>
    <xdr:to>
      <xdr:col>10</xdr:col>
      <xdr:colOff>155575</xdr:colOff>
      <xdr:row>97</xdr:row>
      <xdr:rowOff>23586</xdr:rowOff>
    </xdr:to>
    <xdr:sp macro="" textlink="">
      <xdr:nvSpPr>
        <xdr:cNvPr id="479" name="円/楕円 478"/>
        <xdr:cNvSpPr/>
      </xdr:nvSpPr>
      <xdr:spPr>
        <a:xfrm>
          <a:off x="6921500" y="1655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40113</xdr:rowOff>
    </xdr:from>
    <xdr:ext cx="534377" cy="259045"/>
    <xdr:sp macro="" textlink="">
      <xdr:nvSpPr>
        <xdr:cNvPr id="480" name="テキスト ボックス 479"/>
        <xdr:cNvSpPr txBox="1"/>
      </xdr:nvSpPr>
      <xdr:spPr>
        <a:xfrm>
          <a:off x="6705111" y="1632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74,008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3" name="テキスト ボックス 49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97" name="テキスト ボックス 49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99" name="テキスト ボックス 49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41768</xdr:rowOff>
    </xdr:from>
    <xdr:to>
      <xdr:col>23</xdr:col>
      <xdr:colOff>516889</xdr:colOff>
      <xdr:row>39</xdr:row>
      <xdr:rowOff>31710</xdr:rowOff>
    </xdr:to>
    <xdr:cxnSp macro="">
      <xdr:nvCxnSpPr>
        <xdr:cNvPr id="503" name="直線コネクタ 502"/>
        <xdr:cNvCxnSpPr/>
      </xdr:nvCxnSpPr>
      <xdr:spPr>
        <a:xfrm flipV="1">
          <a:off x="16317595" y="5185268"/>
          <a:ext cx="1269" cy="153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35537</xdr:rowOff>
    </xdr:from>
    <xdr:ext cx="469744" cy="259045"/>
    <xdr:sp macro="" textlink="">
      <xdr:nvSpPr>
        <xdr:cNvPr id="504" name="消防費最小値テキスト"/>
        <xdr:cNvSpPr txBox="1"/>
      </xdr:nvSpPr>
      <xdr:spPr>
        <a:xfrm>
          <a:off x="16370300" y="672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8,612</a:t>
          </a:r>
          <a:endParaRPr kumimoji="1" lang="ja-JP" altLang="en-US" sz="1000" b="1">
            <a:latin typeface="ＭＳ Ｐゴシック"/>
          </a:endParaRPr>
        </a:p>
      </xdr:txBody>
    </xdr:sp>
    <xdr:clientData/>
  </xdr:oneCellAnchor>
  <xdr:twoCellAnchor>
    <xdr:from>
      <xdr:col>23</xdr:col>
      <xdr:colOff>428625</xdr:colOff>
      <xdr:row>39</xdr:row>
      <xdr:rowOff>31710</xdr:rowOff>
    </xdr:from>
    <xdr:to>
      <xdr:col>23</xdr:col>
      <xdr:colOff>606425</xdr:colOff>
      <xdr:row>39</xdr:row>
      <xdr:rowOff>31710</xdr:rowOff>
    </xdr:to>
    <xdr:cxnSp macro="">
      <xdr:nvCxnSpPr>
        <xdr:cNvPr id="505" name="直線コネクタ 504"/>
        <xdr:cNvCxnSpPr/>
      </xdr:nvCxnSpPr>
      <xdr:spPr>
        <a:xfrm>
          <a:off x="16230600" y="671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159895</xdr:rowOff>
    </xdr:from>
    <xdr:ext cx="534377" cy="259045"/>
    <xdr:sp macro="" textlink="">
      <xdr:nvSpPr>
        <xdr:cNvPr id="506" name="消防費最大値テキスト"/>
        <xdr:cNvSpPr txBox="1"/>
      </xdr:nvSpPr>
      <xdr:spPr>
        <a:xfrm>
          <a:off x="16370300" y="49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42,142</a:t>
          </a:r>
          <a:endParaRPr kumimoji="1" lang="ja-JP" altLang="en-US" sz="1000" b="1">
            <a:latin typeface="ＭＳ Ｐゴシック"/>
          </a:endParaRPr>
        </a:p>
      </xdr:txBody>
    </xdr:sp>
    <xdr:clientData/>
  </xdr:oneCellAnchor>
  <xdr:twoCellAnchor>
    <xdr:from>
      <xdr:col>23</xdr:col>
      <xdr:colOff>428625</xdr:colOff>
      <xdr:row>30</xdr:row>
      <xdr:rowOff>41768</xdr:rowOff>
    </xdr:from>
    <xdr:to>
      <xdr:col>23</xdr:col>
      <xdr:colOff>606425</xdr:colOff>
      <xdr:row>30</xdr:row>
      <xdr:rowOff>41768</xdr:rowOff>
    </xdr:to>
    <xdr:cxnSp macro="">
      <xdr:nvCxnSpPr>
        <xdr:cNvPr id="507" name="直線コネクタ 506"/>
        <xdr:cNvCxnSpPr/>
      </xdr:nvCxnSpPr>
      <xdr:spPr>
        <a:xfrm>
          <a:off x="16230600" y="518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85705</xdr:rowOff>
    </xdr:from>
    <xdr:to>
      <xdr:col>23</xdr:col>
      <xdr:colOff>517525</xdr:colOff>
      <xdr:row>38</xdr:row>
      <xdr:rowOff>89819</xdr:rowOff>
    </xdr:to>
    <xdr:cxnSp macro="">
      <xdr:nvCxnSpPr>
        <xdr:cNvPr id="508" name="直線コネクタ 507"/>
        <xdr:cNvCxnSpPr/>
      </xdr:nvCxnSpPr>
      <xdr:spPr>
        <a:xfrm flipV="1">
          <a:off x="15481300" y="6600805"/>
          <a:ext cx="8382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78402</xdr:rowOff>
    </xdr:from>
    <xdr:ext cx="534377" cy="259045"/>
    <xdr:sp macro="" textlink="">
      <xdr:nvSpPr>
        <xdr:cNvPr id="509" name="消防費平均値テキスト"/>
        <xdr:cNvSpPr txBox="1"/>
      </xdr:nvSpPr>
      <xdr:spPr>
        <a:xfrm>
          <a:off x="16370300" y="6250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55525</xdr:rowOff>
    </xdr:from>
    <xdr:to>
      <xdr:col>23</xdr:col>
      <xdr:colOff>568325</xdr:colOff>
      <xdr:row>37</xdr:row>
      <xdr:rowOff>157125</xdr:rowOff>
    </xdr:to>
    <xdr:sp macro="" textlink="">
      <xdr:nvSpPr>
        <xdr:cNvPr id="510" name="フローチャート : 判断 509"/>
        <xdr:cNvSpPr/>
      </xdr:nvSpPr>
      <xdr:spPr>
        <a:xfrm>
          <a:off x="162687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76149</xdr:rowOff>
    </xdr:from>
    <xdr:to>
      <xdr:col>22</xdr:col>
      <xdr:colOff>365125</xdr:colOff>
      <xdr:row>38</xdr:row>
      <xdr:rowOff>89819</xdr:rowOff>
    </xdr:to>
    <xdr:cxnSp macro="">
      <xdr:nvCxnSpPr>
        <xdr:cNvPr id="511" name="直線コネクタ 510"/>
        <xdr:cNvCxnSpPr/>
      </xdr:nvCxnSpPr>
      <xdr:spPr>
        <a:xfrm>
          <a:off x="14592300" y="6591249"/>
          <a:ext cx="889000" cy="1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80487</xdr:rowOff>
    </xdr:from>
    <xdr:to>
      <xdr:col>22</xdr:col>
      <xdr:colOff>415925</xdr:colOff>
      <xdr:row>38</xdr:row>
      <xdr:rowOff>10637</xdr:rowOff>
    </xdr:to>
    <xdr:sp macro="" textlink="">
      <xdr:nvSpPr>
        <xdr:cNvPr id="512" name="フローチャート : 判断 511"/>
        <xdr:cNvSpPr/>
      </xdr:nvSpPr>
      <xdr:spPr>
        <a:xfrm>
          <a:off x="15430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27164</xdr:rowOff>
    </xdr:from>
    <xdr:ext cx="534377" cy="259045"/>
    <xdr:sp macro="" textlink="">
      <xdr:nvSpPr>
        <xdr:cNvPr id="513" name="テキスト ボックス 512"/>
        <xdr:cNvSpPr txBox="1"/>
      </xdr:nvSpPr>
      <xdr:spPr>
        <a:xfrm>
          <a:off x="15214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119766</xdr:rowOff>
    </xdr:from>
    <xdr:to>
      <xdr:col>21</xdr:col>
      <xdr:colOff>161925</xdr:colOff>
      <xdr:row>38</xdr:row>
      <xdr:rowOff>76149</xdr:rowOff>
    </xdr:to>
    <xdr:cxnSp macro="">
      <xdr:nvCxnSpPr>
        <xdr:cNvPr id="514" name="直線コネクタ 513"/>
        <xdr:cNvCxnSpPr/>
      </xdr:nvCxnSpPr>
      <xdr:spPr>
        <a:xfrm>
          <a:off x="13703300" y="6463416"/>
          <a:ext cx="889000" cy="12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15" name="フローチャート : 判断 514"/>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16" name="テキスト ボックス 515"/>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119766</xdr:rowOff>
    </xdr:from>
    <xdr:to>
      <xdr:col>19</xdr:col>
      <xdr:colOff>644525</xdr:colOff>
      <xdr:row>38</xdr:row>
      <xdr:rowOff>64216</xdr:rowOff>
    </xdr:to>
    <xdr:cxnSp macro="">
      <xdr:nvCxnSpPr>
        <xdr:cNvPr id="517" name="直線コネクタ 516"/>
        <xdr:cNvCxnSpPr/>
      </xdr:nvCxnSpPr>
      <xdr:spPr>
        <a:xfrm flipV="1">
          <a:off x="12814300" y="6463416"/>
          <a:ext cx="889000" cy="1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18" name="フローチャート : 判断 517"/>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19" name="テキスト ボックス 518"/>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0" name="フローチャート : 判断 519"/>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21" name="テキスト ボックス 520"/>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34905</xdr:rowOff>
    </xdr:from>
    <xdr:to>
      <xdr:col>23</xdr:col>
      <xdr:colOff>568325</xdr:colOff>
      <xdr:row>38</xdr:row>
      <xdr:rowOff>136505</xdr:rowOff>
    </xdr:to>
    <xdr:sp macro="" textlink="">
      <xdr:nvSpPr>
        <xdr:cNvPr id="527" name="円/楕円 526"/>
        <xdr:cNvSpPr/>
      </xdr:nvSpPr>
      <xdr:spPr>
        <a:xfrm>
          <a:off x="16268700" y="655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121282</xdr:rowOff>
    </xdr:from>
    <xdr:ext cx="534377" cy="259045"/>
    <xdr:sp macro="" textlink="">
      <xdr:nvSpPr>
        <xdr:cNvPr id="528" name="消防費該当値テキスト"/>
        <xdr:cNvSpPr txBox="1"/>
      </xdr:nvSpPr>
      <xdr:spPr>
        <a:xfrm>
          <a:off x="16370300" y="646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11,181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39019</xdr:rowOff>
    </xdr:from>
    <xdr:to>
      <xdr:col>22</xdr:col>
      <xdr:colOff>415925</xdr:colOff>
      <xdr:row>38</xdr:row>
      <xdr:rowOff>140619</xdr:rowOff>
    </xdr:to>
    <xdr:sp macro="" textlink="">
      <xdr:nvSpPr>
        <xdr:cNvPr id="529" name="円/楕円 528"/>
        <xdr:cNvSpPr/>
      </xdr:nvSpPr>
      <xdr:spPr>
        <a:xfrm>
          <a:off x="15430500" y="655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131746</xdr:rowOff>
    </xdr:from>
    <xdr:ext cx="534377" cy="259045"/>
    <xdr:sp macro="" textlink="">
      <xdr:nvSpPr>
        <xdr:cNvPr id="530" name="テキスト ボックス 529"/>
        <xdr:cNvSpPr txBox="1"/>
      </xdr:nvSpPr>
      <xdr:spPr>
        <a:xfrm>
          <a:off x="15214111" y="664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25349</xdr:rowOff>
    </xdr:from>
    <xdr:to>
      <xdr:col>21</xdr:col>
      <xdr:colOff>212725</xdr:colOff>
      <xdr:row>38</xdr:row>
      <xdr:rowOff>126949</xdr:rowOff>
    </xdr:to>
    <xdr:sp macro="" textlink="">
      <xdr:nvSpPr>
        <xdr:cNvPr id="531" name="円/楕円 530"/>
        <xdr:cNvSpPr/>
      </xdr:nvSpPr>
      <xdr:spPr>
        <a:xfrm>
          <a:off x="14541500" y="654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118076</xdr:rowOff>
    </xdr:from>
    <xdr:ext cx="534377" cy="259045"/>
    <xdr:sp macro="" textlink="">
      <xdr:nvSpPr>
        <xdr:cNvPr id="532" name="テキスト ボックス 531"/>
        <xdr:cNvSpPr txBox="1"/>
      </xdr:nvSpPr>
      <xdr:spPr>
        <a:xfrm>
          <a:off x="14325111" y="663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68966</xdr:rowOff>
    </xdr:from>
    <xdr:to>
      <xdr:col>20</xdr:col>
      <xdr:colOff>9525</xdr:colOff>
      <xdr:row>37</xdr:row>
      <xdr:rowOff>170566</xdr:rowOff>
    </xdr:to>
    <xdr:sp macro="" textlink="">
      <xdr:nvSpPr>
        <xdr:cNvPr id="533" name="円/楕円 532"/>
        <xdr:cNvSpPr/>
      </xdr:nvSpPr>
      <xdr:spPr>
        <a:xfrm>
          <a:off x="13652500" y="641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161693</xdr:rowOff>
    </xdr:from>
    <xdr:ext cx="534377" cy="259045"/>
    <xdr:sp macro="" textlink="">
      <xdr:nvSpPr>
        <xdr:cNvPr id="534" name="テキスト ボックス 533"/>
        <xdr:cNvSpPr txBox="1"/>
      </xdr:nvSpPr>
      <xdr:spPr>
        <a:xfrm>
          <a:off x="13436111" y="650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14,186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13416</xdr:rowOff>
    </xdr:from>
    <xdr:to>
      <xdr:col>18</xdr:col>
      <xdr:colOff>492125</xdr:colOff>
      <xdr:row>38</xdr:row>
      <xdr:rowOff>115016</xdr:rowOff>
    </xdr:to>
    <xdr:sp macro="" textlink="">
      <xdr:nvSpPr>
        <xdr:cNvPr id="535" name="円/楕円 534"/>
        <xdr:cNvSpPr/>
      </xdr:nvSpPr>
      <xdr:spPr>
        <a:xfrm>
          <a:off x="12763500" y="652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106143</xdr:rowOff>
    </xdr:from>
    <xdr:ext cx="534377" cy="259045"/>
    <xdr:sp macro="" textlink="">
      <xdr:nvSpPr>
        <xdr:cNvPr id="536" name="テキスト ボックス 535"/>
        <xdr:cNvSpPr txBox="1"/>
      </xdr:nvSpPr>
      <xdr:spPr>
        <a:xfrm>
          <a:off x="12547111" y="662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11,651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47" name="テキスト ボックス 54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48" name="直線コネクタ 54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49" name="テキスト ボックス 54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0" name="直線コネクタ 54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1" name="テキスト ボックス 55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2" name="直線コネクタ 55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3" name="テキスト ボックス 55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4" name="直線コネクタ 55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55" name="テキスト ボックス 55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56" name="直線コネクタ 55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57" name="テキスト ボックス 55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58" name="直線コネクタ 55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59" name="テキスト ボックス 55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1" name="テキスト ボックス 56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97670</xdr:rowOff>
    </xdr:from>
    <xdr:to>
      <xdr:col>23</xdr:col>
      <xdr:colOff>516889</xdr:colOff>
      <xdr:row>59</xdr:row>
      <xdr:rowOff>70581</xdr:rowOff>
    </xdr:to>
    <xdr:cxnSp macro="">
      <xdr:nvCxnSpPr>
        <xdr:cNvPr id="563" name="直線コネクタ 562"/>
        <xdr:cNvCxnSpPr/>
      </xdr:nvCxnSpPr>
      <xdr:spPr>
        <a:xfrm flipV="1">
          <a:off x="16317595" y="8670170"/>
          <a:ext cx="1269" cy="1515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74408</xdr:rowOff>
    </xdr:from>
    <xdr:ext cx="534377" cy="259045"/>
    <xdr:sp macro="" textlink="">
      <xdr:nvSpPr>
        <xdr:cNvPr id="564" name="教育費最小値テキスト"/>
        <xdr:cNvSpPr txBox="1"/>
      </xdr:nvSpPr>
      <xdr:spPr>
        <a:xfrm>
          <a:off x="16370300" y="101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21,733</a:t>
          </a:r>
          <a:endParaRPr kumimoji="1" lang="ja-JP" altLang="en-US" sz="1000" b="1">
            <a:latin typeface="ＭＳ Ｐゴシック"/>
          </a:endParaRPr>
        </a:p>
      </xdr:txBody>
    </xdr:sp>
    <xdr:clientData/>
  </xdr:oneCellAnchor>
  <xdr:twoCellAnchor>
    <xdr:from>
      <xdr:col>23</xdr:col>
      <xdr:colOff>428625</xdr:colOff>
      <xdr:row>59</xdr:row>
      <xdr:rowOff>70581</xdr:rowOff>
    </xdr:from>
    <xdr:to>
      <xdr:col>23</xdr:col>
      <xdr:colOff>606425</xdr:colOff>
      <xdr:row>59</xdr:row>
      <xdr:rowOff>70581</xdr:rowOff>
    </xdr:to>
    <xdr:cxnSp macro="">
      <xdr:nvCxnSpPr>
        <xdr:cNvPr id="565" name="直線コネクタ 564"/>
        <xdr:cNvCxnSpPr/>
      </xdr:nvCxnSpPr>
      <xdr:spPr>
        <a:xfrm>
          <a:off x="16230600" y="1018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44347</xdr:rowOff>
    </xdr:from>
    <xdr:ext cx="599010" cy="259045"/>
    <xdr:sp macro="" textlink="">
      <xdr:nvSpPr>
        <xdr:cNvPr id="566" name="教育費最大値テキスト"/>
        <xdr:cNvSpPr txBox="1"/>
      </xdr:nvSpPr>
      <xdr:spPr>
        <a:xfrm>
          <a:off x="16370300" y="844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23</xdr:col>
      <xdr:colOff>428625</xdr:colOff>
      <xdr:row>50</xdr:row>
      <xdr:rowOff>97670</xdr:rowOff>
    </xdr:from>
    <xdr:to>
      <xdr:col>23</xdr:col>
      <xdr:colOff>606425</xdr:colOff>
      <xdr:row>50</xdr:row>
      <xdr:rowOff>97670</xdr:rowOff>
    </xdr:to>
    <xdr:cxnSp macro="">
      <xdr:nvCxnSpPr>
        <xdr:cNvPr id="567" name="直線コネクタ 566"/>
        <xdr:cNvCxnSpPr/>
      </xdr:nvCxnSpPr>
      <xdr:spPr>
        <a:xfrm>
          <a:off x="16230600" y="86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16844</xdr:rowOff>
    </xdr:from>
    <xdr:to>
      <xdr:col>23</xdr:col>
      <xdr:colOff>517525</xdr:colOff>
      <xdr:row>57</xdr:row>
      <xdr:rowOff>16142</xdr:rowOff>
    </xdr:to>
    <xdr:cxnSp macro="">
      <xdr:nvCxnSpPr>
        <xdr:cNvPr id="568" name="直線コネクタ 567"/>
        <xdr:cNvCxnSpPr/>
      </xdr:nvCxnSpPr>
      <xdr:spPr>
        <a:xfrm>
          <a:off x="15481300" y="9103694"/>
          <a:ext cx="838200" cy="68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28008</xdr:rowOff>
    </xdr:from>
    <xdr:ext cx="534377" cy="259045"/>
    <xdr:sp macro="" textlink="">
      <xdr:nvSpPr>
        <xdr:cNvPr id="569" name="教育費平均値テキスト"/>
        <xdr:cNvSpPr txBox="1"/>
      </xdr:nvSpPr>
      <xdr:spPr>
        <a:xfrm>
          <a:off x="16370300" y="9800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40,908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49581</xdr:rowOff>
    </xdr:from>
    <xdr:to>
      <xdr:col>23</xdr:col>
      <xdr:colOff>568325</xdr:colOff>
      <xdr:row>57</xdr:row>
      <xdr:rowOff>151181</xdr:rowOff>
    </xdr:to>
    <xdr:sp macro="" textlink="">
      <xdr:nvSpPr>
        <xdr:cNvPr id="570" name="フローチャート : 判断 569"/>
        <xdr:cNvSpPr/>
      </xdr:nvSpPr>
      <xdr:spPr>
        <a:xfrm>
          <a:off x="16268700" y="982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16844</xdr:rowOff>
    </xdr:from>
    <xdr:to>
      <xdr:col>22</xdr:col>
      <xdr:colOff>365125</xdr:colOff>
      <xdr:row>57</xdr:row>
      <xdr:rowOff>139929</xdr:rowOff>
    </xdr:to>
    <xdr:cxnSp macro="">
      <xdr:nvCxnSpPr>
        <xdr:cNvPr id="571" name="直線コネクタ 570"/>
        <xdr:cNvCxnSpPr/>
      </xdr:nvCxnSpPr>
      <xdr:spPr>
        <a:xfrm flipV="1">
          <a:off x="14592300" y="9103694"/>
          <a:ext cx="889000" cy="80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33334</xdr:rowOff>
    </xdr:from>
    <xdr:to>
      <xdr:col>22</xdr:col>
      <xdr:colOff>415925</xdr:colOff>
      <xdr:row>57</xdr:row>
      <xdr:rowOff>134934</xdr:rowOff>
    </xdr:to>
    <xdr:sp macro="" textlink="">
      <xdr:nvSpPr>
        <xdr:cNvPr id="572" name="フローチャート : 判断 571"/>
        <xdr:cNvSpPr/>
      </xdr:nvSpPr>
      <xdr:spPr>
        <a:xfrm>
          <a:off x="15430500" y="980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126061</xdr:rowOff>
    </xdr:from>
    <xdr:ext cx="534377" cy="259045"/>
    <xdr:sp macro="" textlink="">
      <xdr:nvSpPr>
        <xdr:cNvPr id="573" name="テキスト ボックス 572"/>
        <xdr:cNvSpPr txBox="1"/>
      </xdr:nvSpPr>
      <xdr:spPr>
        <a:xfrm>
          <a:off x="15214111" y="989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139929</xdr:rowOff>
    </xdr:from>
    <xdr:to>
      <xdr:col>21</xdr:col>
      <xdr:colOff>161925</xdr:colOff>
      <xdr:row>58</xdr:row>
      <xdr:rowOff>20355</xdr:rowOff>
    </xdr:to>
    <xdr:cxnSp macro="">
      <xdr:nvCxnSpPr>
        <xdr:cNvPr id="574" name="直線コネクタ 573"/>
        <xdr:cNvCxnSpPr/>
      </xdr:nvCxnSpPr>
      <xdr:spPr>
        <a:xfrm flipV="1">
          <a:off x="13703300" y="9912579"/>
          <a:ext cx="889000" cy="5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130163</xdr:rowOff>
    </xdr:from>
    <xdr:to>
      <xdr:col>21</xdr:col>
      <xdr:colOff>212725</xdr:colOff>
      <xdr:row>57</xdr:row>
      <xdr:rowOff>60313</xdr:rowOff>
    </xdr:to>
    <xdr:sp macro="" textlink="">
      <xdr:nvSpPr>
        <xdr:cNvPr id="575" name="フローチャート : 判断 574"/>
        <xdr:cNvSpPr/>
      </xdr:nvSpPr>
      <xdr:spPr>
        <a:xfrm>
          <a:off x="14541500" y="9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76840</xdr:rowOff>
    </xdr:from>
    <xdr:ext cx="534377" cy="259045"/>
    <xdr:sp macro="" textlink="">
      <xdr:nvSpPr>
        <xdr:cNvPr id="576" name="テキスト ボックス 575"/>
        <xdr:cNvSpPr txBox="1"/>
      </xdr:nvSpPr>
      <xdr:spPr>
        <a:xfrm>
          <a:off x="14325111" y="950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20355</xdr:rowOff>
    </xdr:from>
    <xdr:to>
      <xdr:col>19</xdr:col>
      <xdr:colOff>644525</xdr:colOff>
      <xdr:row>58</xdr:row>
      <xdr:rowOff>59723</xdr:rowOff>
    </xdr:to>
    <xdr:cxnSp macro="">
      <xdr:nvCxnSpPr>
        <xdr:cNvPr id="577" name="直線コネクタ 576"/>
        <xdr:cNvCxnSpPr/>
      </xdr:nvCxnSpPr>
      <xdr:spPr>
        <a:xfrm flipV="1">
          <a:off x="12814300" y="9964455"/>
          <a:ext cx="889000" cy="3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137298</xdr:rowOff>
    </xdr:from>
    <xdr:to>
      <xdr:col>20</xdr:col>
      <xdr:colOff>9525</xdr:colOff>
      <xdr:row>57</xdr:row>
      <xdr:rowOff>67448</xdr:rowOff>
    </xdr:to>
    <xdr:sp macro="" textlink="">
      <xdr:nvSpPr>
        <xdr:cNvPr id="578" name="フローチャート : 判断 577"/>
        <xdr:cNvSpPr/>
      </xdr:nvSpPr>
      <xdr:spPr>
        <a:xfrm>
          <a:off x="13652500" y="973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83975</xdr:rowOff>
    </xdr:from>
    <xdr:ext cx="534377" cy="259045"/>
    <xdr:sp macro="" textlink="">
      <xdr:nvSpPr>
        <xdr:cNvPr id="579" name="テキスト ボックス 578"/>
        <xdr:cNvSpPr txBox="1"/>
      </xdr:nvSpPr>
      <xdr:spPr>
        <a:xfrm>
          <a:off x="13436111" y="951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158313</xdr:rowOff>
    </xdr:from>
    <xdr:to>
      <xdr:col>18</xdr:col>
      <xdr:colOff>492125</xdr:colOff>
      <xdr:row>57</xdr:row>
      <xdr:rowOff>88463</xdr:rowOff>
    </xdr:to>
    <xdr:sp macro="" textlink="">
      <xdr:nvSpPr>
        <xdr:cNvPr id="580" name="フローチャート : 判断 579"/>
        <xdr:cNvSpPr/>
      </xdr:nvSpPr>
      <xdr:spPr>
        <a:xfrm>
          <a:off x="12763500" y="97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104990</xdr:rowOff>
    </xdr:from>
    <xdr:ext cx="534377" cy="259045"/>
    <xdr:sp macro="" textlink="">
      <xdr:nvSpPr>
        <xdr:cNvPr id="581" name="テキスト ボックス 580"/>
        <xdr:cNvSpPr txBox="1"/>
      </xdr:nvSpPr>
      <xdr:spPr>
        <a:xfrm>
          <a:off x="12547111" y="953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136792</xdr:rowOff>
    </xdr:from>
    <xdr:to>
      <xdr:col>23</xdr:col>
      <xdr:colOff>568325</xdr:colOff>
      <xdr:row>57</xdr:row>
      <xdr:rowOff>66942</xdr:rowOff>
    </xdr:to>
    <xdr:sp macro="" textlink="">
      <xdr:nvSpPr>
        <xdr:cNvPr id="587" name="円/楕円 586"/>
        <xdr:cNvSpPr/>
      </xdr:nvSpPr>
      <xdr:spPr>
        <a:xfrm>
          <a:off x="16268700" y="97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159669</xdr:rowOff>
    </xdr:from>
    <xdr:ext cx="534377" cy="259045"/>
    <xdr:sp macro="" textlink="">
      <xdr:nvSpPr>
        <xdr:cNvPr id="588" name="教育費該当値テキスト"/>
        <xdr:cNvSpPr txBox="1"/>
      </xdr:nvSpPr>
      <xdr:spPr>
        <a:xfrm>
          <a:off x="16370300" y="958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46,067</a:t>
          </a:r>
          <a:endParaRPr kumimoji="1" lang="ja-JP" altLang="en-US" sz="1000" b="1">
            <a:solidFill>
              <a:srgbClr val="FF0000"/>
            </a:solidFill>
            <a:latin typeface="ＭＳ Ｐゴシック"/>
          </a:endParaRPr>
        </a:p>
      </xdr:txBody>
    </xdr:sp>
    <xdr:clientData/>
  </xdr:oneCellAnchor>
  <xdr:twoCellAnchor>
    <xdr:from>
      <xdr:col>22</xdr:col>
      <xdr:colOff>314325</xdr:colOff>
      <xdr:row>52</xdr:row>
      <xdr:rowOff>137494</xdr:rowOff>
    </xdr:from>
    <xdr:to>
      <xdr:col>22</xdr:col>
      <xdr:colOff>415925</xdr:colOff>
      <xdr:row>53</xdr:row>
      <xdr:rowOff>67644</xdr:rowOff>
    </xdr:to>
    <xdr:sp macro="" textlink="">
      <xdr:nvSpPr>
        <xdr:cNvPr id="589" name="円/楕円 588"/>
        <xdr:cNvSpPr/>
      </xdr:nvSpPr>
      <xdr:spPr>
        <a:xfrm>
          <a:off x="15430500" y="905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51</xdr:row>
      <xdr:rowOff>84171</xdr:rowOff>
    </xdr:from>
    <xdr:ext cx="534377" cy="259045"/>
    <xdr:sp macro="" textlink="">
      <xdr:nvSpPr>
        <xdr:cNvPr id="590" name="テキスト ボックス 589"/>
        <xdr:cNvSpPr txBox="1"/>
      </xdr:nvSpPr>
      <xdr:spPr>
        <a:xfrm>
          <a:off x="15214111" y="882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88,024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89129</xdr:rowOff>
    </xdr:from>
    <xdr:to>
      <xdr:col>21</xdr:col>
      <xdr:colOff>212725</xdr:colOff>
      <xdr:row>58</xdr:row>
      <xdr:rowOff>19279</xdr:rowOff>
    </xdr:to>
    <xdr:sp macro="" textlink="">
      <xdr:nvSpPr>
        <xdr:cNvPr id="591" name="円/楕円 590"/>
        <xdr:cNvSpPr/>
      </xdr:nvSpPr>
      <xdr:spPr>
        <a:xfrm>
          <a:off x="14541500" y="986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10406</xdr:rowOff>
    </xdr:from>
    <xdr:ext cx="534377" cy="259045"/>
    <xdr:sp macro="" textlink="">
      <xdr:nvSpPr>
        <xdr:cNvPr id="592" name="テキスト ボックス 591"/>
        <xdr:cNvSpPr txBox="1"/>
      </xdr:nvSpPr>
      <xdr:spPr>
        <a:xfrm>
          <a:off x="14325111" y="995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38,486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141005</xdr:rowOff>
    </xdr:from>
    <xdr:to>
      <xdr:col>20</xdr:col>
      <xdr:colOff>9525</xdr:colOff>
      <xdr:row>58</xdr:row>
      <xdr:rowOff>71155</xdr:rowOff>
    </xdr:to>
    <xdr:sp macro="" textlink="">
      <xdr:nvSpPr>
        <xdr:cNvPr id="593" name="円/楕円 592"/>
        <xdr:cNvSpPr/>
      </xdr:nvSpPr>
      <xdr:spPr>
        <a:xfrm>
          <a:off x="13652500" y="991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62282</xdr:rowOff>
    </xdr:from>
    <xdr:ext cx="534377" cy="259045"/>
    <xdr:sp macro="" textlink="">
      <xdr:nvSpPr>
        <xdr:cNvPr id="594" name="テキスト ボックス 593"/>
        <xdr:cNvSpPr txBox="1"/>
      </xdr:nvSpPr>
      <xdr:spPr>
        <a:xfrm>
          <a:off x="13436111" y="1000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35,309</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8923</xdr:rowOff>
    </xdr:from>
    <xdr:to>
      <xdr:col>18</xdr:col>
      <xdr:colOff>492125</xdr:colOff>
      <xdr:row>58</xdr:row>
      <xdr:rowOff>110523</xdr:rowOff>
    </xdr:to>
    <xdr:sp macro="" textlink="">
      <xdr:nvSpPr>
        <xdr:cNvPr id="595" name="円/楕円 594"/>
        <xdr:cNvSpPr/>
      </xdr:nvSpPr>
      <xdr:spPr>
        <a:xfrm>
          <a:off x="12763500" y="995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101650</xdr:rowOff>
    </xdr:from>
    <xdr:ext cx="534377" cy="259045"/>
    <xdr:sp macro="" textlink="">
      <xdr:nvSpPr>
        <xdr:cNvPr id="596" name="テキスト ボックス 595"/>
        <xdr:cNvSpPr txBox="1"/>
      </xdr:nvSpPr>
      <xdr:spPr>
        <a:xfrm>
          <a:off x="12547111" y="1004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32,898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21,081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7" name="直線コネクタ 60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8" name="テキスト ボックス 60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09" name="直線コネクタ 60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0" name="テキスト ボックス 60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1" name="直線コネクタ 61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2" name="テキスト ボックス 61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3" name="直線コネクタ 61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14" name="テキスト ボックス 61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6" name="テキスト ボックス 61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55621</xdr:rowOff>
    </xdr:from>
    <xdr:to>
      <xdr:col>23</xdr:col>
      <xdr:colOff>516889</xdr:colOff>
      <xdr:row>78</xdr:row>
      <xdr:rowOff>139700</xdr:rowOff>
    </xdr:to>
    <xdr:cxnSp macro="">
      <xdr:nvCxnSpPr>
        <xdr:cNvPr id="618" name="直線コネクタ 617"/>
        <xdr:cNvCxnSpPr/>
      </xdr:nvCxnSpPr>
      <xdr:spPr>
        <a:xfrm flipV="1">
          <a:off x="16317595" y="12228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3446</xdr:rowOff>
    </xdr:from>
    <xdr:ext cx="249299" cy="259045"/>
    <xdr:sp macro="" textlink="">
      <xdr:nvSpPr>
        <xdr:cNvPr id="619" name="災害復旧費最小値テキスト"/>
        <xdr:cNvSpPr txBox="1"/>
      </xdr:nvSpPr>
      <xdr:spPr>
        <a:xfrm>
          <a:off x="16370300" y="13547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0" name="直線コネクタ 61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2298</xdr:rowOff>
    </xdr:from>
    <xdr:ext cx="534377" cy="259045"/>
    <xdr:sp macro="" textlink="">
      <xdr:nvSpPr>
        <xdr:cNvPr id="621" name="災害復旧費最大値テキスト"/>
        <xdr:cNvSpPr txBox="1"/>
      </xdr:nvSpPr>
      <xdr:spPr>
        <a:xfrm>
          <a:off x="16370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71</xdr:row>
      <xdr:rowOff>55621</xdr:rowOff>
    </xdr:from>
    <xdr:to>
      <xdr:col>23</xdr:col>
      <xdr:colOff>606425</xdr:colOff>
      <xdr:row>71</xdr:row>
      <xdr:rowOff>55621</xdr:rowOff>
    </xdr:to>
    <xdr:cxnSp macro="">
      <xdr:nvCxnSpPr>
        <xdr:cNvPr id="622" name="直線コネクタ 621"/>
        <xdr:cNvCxnSpPr/>
      </xdr:nvCxnSpPr>
      <xdr:spPr>
        <a:xfrm>
          <a:off x="16230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23" name="直線コネクタ 622"/>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92346</xdr:rowOff>
    </xdr:from>
    <xdr:ext cx="378565" cy="259045"/>
    <xdr:sp macro="" textlink="">
      <xdr:nvSpPr>
        <xdr:cNvPr id="624" name="災害復旧費平均値テキスト"/>
        <xdr:cNvSpPr txBox="1"/>
      </xdr:nvSpPr>
      <xdr:spPr>
        <a:xfrm>
          <a:off x="16370300" y="13293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69469</xdr:rowOff>
    </xdr:from>
    <xdr:to>
      <xdr:col>23</xdr:col>
      <xdr:colOff>568325</xdr:colOff>
      <xdr:row>78</xdr:row>
      <xdr:rowOff>171069</xdr:rowOff>
    </xdr:to>
    <xdr:sp macro="" textlink="">
      <xdr:nvSpPr>
        <xdr:cNvPr id="625" name="フローチャート : 判断 624"/>
        <xdr:cNvSpPr/>
      </xdr:nvSpPr>
      <xdr:spPr>
        <a:xfrm>
          <a:off x="162687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125802</xdr:rowOff>
    </xdr:from>
    <xdr:to>
      <xdr:col>22</xdr:col>
      <xdr:colOff>365125</xdr:colOff>
      <xdr:row>78</xdr:row>
      <xdr:rowOff>139700</xdr:rowOff>
    </xdr:to>
    <xdr:cxnSp macro="">
      <xdr:nvCxnSpPr>
        <xdr:cNvPr id="626" name="直線コネクタ 625"/>
        <xdr:cNvCxnSpPr/>
      </xdr:nvCxnSpPr>
      <xdr:spPr>
        <a:xfrm>
          <a:off x="14592300" y="13498902"/>
          <a:ext cx="889000" cy="1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68098</xdr:rowOff>
    </xdr:from>
    <xdr:to>
      <xdr:col>22</xdr:col>
      <xdr:colOff>415925</xdr:colOff>
      <xdr:row>78</xdr:row>
      <xdr:rowOff>169698</xdr:rowOff>
    </xdr:to>
    <xdr:sp macro="" textlink="">
      <xdr:nvSpPr>
        <xdr:cNvPr id="627" name="フローチャート : 判断 626"/>
        <xdr:cNvSpPr/>
      </xdr:nvSpPr>
      <xdr:spPr>
        <a:xfrm>
          <a:off x="15430500" y="134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14775</xdr:rowOff>
    </xdr:from>
    <xdr:ext cx="378565" cy="259045"/>
    <xdr:sp macro="" textlink="">
      <xdr:nvSpPr>
        <xdr:cNvPr id="628" name="テキスト ボックス 627"/>
        <xdr:cNvSpPr txBox="1"/>
      </xdr:nvSpPr>
      <xdr:spPr>
        <a:xfrm>
          <a:off x="15292017" y="1321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62525</xdr:rowOff>
    </xdr:from>
    <xdr:to>
      <xdr:col>21</xdr:col>
      <xdr:colOff>161925</xdr:colOff>
      <xdr:row>78</xdr:row>
      <xdr:rowOff>125802</xdr:rowOff>
    </xdr:to>
    <xdr:cxnSp macro="">
      <xdr:nvCxnSpPr>
        <xdr:cNvPr id="629" name="直線コネクタ 628"/>
        <xdr:cNvCxnSpPr/>
      </xdr:nvCxnSpPr>
      <xdr:spPr>
        <a:xfrm>
          <a:off x="13703300" y="13435625"/>
          <a:ext cx="889000" cy="6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82271</xdr:rowOff>
    </xdr:from>
    <xdr:to>
      <xdr:col>21</xdr:col>
      <xdr:colOff>212725</xdr:colOff>
      <xdr:row>78</xdr:row>
      <xdr:rowOff>12421</xdr:rowOff>
    </xdr:to>
    <xdr:sp macro="" textlink="">
      <xdr:nvSpPr>
        <xdr:cNvPr id="630" name="フローチャート : 判断 629"/>
        <xdr:cNvSpPr/>
      </xdr:nvSpPr>
      <xdr:spPr>
        <a:xfrm>
          <a:off x="14541500" y="132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28948</xdr:rowOff>
    </xdr:from>
    <xdr:ext cx="469744" cy="259045"/>
    <xdr:sp macro="" textlink="">
      <xdr:nvSpPr>
        <xdr:cNvPr id="631" name="テキスト ボックス 630"/>
        <xdr:cNvSpPr txBox="1"/>
      </xdr:nvSpPr>
      <xdr:spPr>
        <a:xfrm>
          <a:off x="14357427" y="1305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18131</xdr:rowOff>
    </xdr:from>
    <xdr:to>
      <xdr:col>19</xdr:col>
      <xdr:colOff>644525</xdr:colOff>
      <xdr:row>78</xdr:row>
      <xdr:rowOff>62525</xdr:rowOff>
    </xdr:to>
    <xdr:cxnSp macro="">
      <xdr:nvCxnSpPr>
        <xdr:cNvPr id="632" name="直線コネクタ 631"/>
        <xdr:cNvCxnSpPr/>
      </xdr:nvCxnSpPr>
      <xdr:spPr>
        <a:xfrm>
          <a:off x="12814300" y="12705431"/>
          <a:ext cx="889000" cy="73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69149</xdr:rowOff>
    </xdr:from>
    <xdr:to>
      <xdr:col>20</xdr:col>
      <xdr:colOff>9525</xdr:colOff>
      <xdr:row>77</xdr:row>
      <xdr:rowOff>170749</xdr:rowOff>
    </xdr:to>
    <xdr:sp macro="" textlink="">
      <xdr:nvSpPr>
        <xdr:cNvPr id="633" name="フローチャート : 判断 632"/>
        <xdr:cNvSpPr/>
      </xdr:nvSpPr>
      <xdr:spPr>
        <a:xfrm>
          <a:off x="13652500" y="1327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15826</xdr:rowOff>
    </xdr:from>
    <xdr:ext cx="469744" cy="259045"/>
    <xdr:sp macro="" textlink="">
      <xdr:nvSpPr>
        <xdr:cNvPr id="634" name="テキスト ボックス 633"/>
        <xdr:cNvSpPr txBox="1"/>
      </xdr:nvSpPr>
      <xdr:spPr>
        <a:xfrm>
          <a:off x="13468427" y="1304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40253</xdr:rowOff>
    </xdr:from>
    <xdr:to>
      <xdr:col>18</xdr:col>
      <xdr:colOff>492125</xdr:colOff>
      <xdr:row>77</xdr:row>
      <xdr:rowOff>141853</xdr:rowOff>
    </xdr:to>
    <xdr:sp macro="" textlink="">
      <xdr:nvSpPr>
        <xdr:cNvPr id="635" name="フローチャート : 判断 634"/>
        <xdr:cNvSpPr/>
      </xdr:nvSpPr>
      <xdr:spPr>
        <a:xfrm>
          <a:off x="12763500" y="1324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132980</xdr:rowOff>
    </xdr:from>
    <xdr:ext cx="469744" cy="259045"/>
    <xdr:sp macro="" textlink="">
      <xdr:nvSpPr>
        <xdr:cNvPr id="636" name="テキスト ボックス 635"/>
        <xdr:cNvSpPr txBox="1"/>
      </xdr:nvSpPr>
      <xdr:spPr>
        <a:xfrm>
          <a:off x="12579427" y="1333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2" name="円/楕円 641"/>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47896</xdr:rowOff>
    </xdr:from>
    <xdr:ext cx="249299" cy="259045"/>
    <xdr:sp macro="" textlink="">
      <xdr:nvSpPr>
        <xdr:cNvPr id="643" name="災害復旧費該当値テキスト"/>
        <xdr:cNvSpPr txBox="1"/>
      </xdr:nvSpPr>
      <xdr:spPr>
        <a:xfrm>
          <a:off x="16370300" y="13420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4" name="円/楕円 643"/>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5" name="テキスト ボックス 644"/>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75002</xdr:rowOff>
    </xdr:from>
    <xdr:to>
      <xdr:col>21</xdr:col>
      <xdr:colOff>212725</xdr:colOff>
      <xdr:row>79</xdr:row>
      <xdr:rowOff>5152</xdr:rowOff>
    </xdr:to>
    <xdr:sp macro="" textlink="">
      <xdr:nvSpPr>
        <xdr:cNvPr id="646" name="円/楕円 645"/>
        <xdr:cNvSpPr/>
      </xdr:nvSpPr>
      <xdr:spPr>
        <a:xfrm>
          <a:off x="14541500" y="1344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167729</xdr:rowOff>
    </xdr:from>
    <xdr:ext cx="378565" cy="259045"/>
    <xdr:sp macro="" textlink="">
      <xdr:nvSpPr>
        <xdr:cNvPr id="647" name="テキスト ボックス 646"/>
        <xdr:cNvSpPr txBox="1"/>
      </xdr:nvSpPr>
      <xdr:spPr>
        <a:xfrm>
          <a:off x="14403017" y="13540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11725</xdr:rowOff>
    </xdr:from>
    <xdr:to>
      <xdr:col>20</xdr:col>
      <xdr:colOff>9525</xdr:colOff>
      <xdr:row>78</xdr:row>
      <xdr:rowOff>113325</xdr:rowOff>
    </xdr:to>
    <xdr:sp macro="" textlink="">
      <xdr:nvSpPr>
        <xdr:cNvPr id="648" name="円/楕円 647"/>
        <xdr:cNvSpPr/>
      </xdr:nvSpPr>
      <xdr:spPr>
        <a:xfrm>
          <a:off x="13652500" y="133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104452</xdr:rowOff>
    </xdr:from>
    <xdr:ext cx="469744" cy="259045"/>
    <xdr:sp macro="" textlink="">
      <xdr:nvSpPr>
        <xdr:cNvPr id="649" name="テキスト ボックス 648"/>
        <xdr:cNvSpPr txBox="1"/>
      </xdr:nvSpPr>
      <xdr:spPr>
        <a:xfrm>
          <a:off x="13468427" y="134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1,688</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138781</xdr:rowOff>
    </xdr:from>
    <xdr:to>
      <xdr:col>18</xdr:col>
      <xdr:colOff>492125</xdr:colOff>
      <xdr:row>74</xdr:row>
      <xdr:rowOff>68931</xdr:rowOff>
    </xdr:to>
    <xdr:sp macro="" textlink="">
      <xdr:nvSpPr>
        <xdr:cNvPr id="650" name="円/楕円 649"/>
        <xdr:cNvSpPr/>
      </xdr:nvSpPr>
      <xdr:spPr>
        <a:xfrm>
          <a:off x="12763500" y="1265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85458</xdr:rowOff>
    </xdr:from>
    <xdr:ext cx="534377" cy="259045"/>
    <xdr:sp macro="" textlink="">
      <xdr:nvSpPr>
        <xdr:cNvPr id="651" name="テキスト ボックス 650"/>
        <xdr:cNvSpPr txBox="1"/>
      </xdr:nvSpPr>
      <xdr:spPr>
        <a:xfrm>
          <a:off x="12547111" y="1242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17,659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139700</xdr:rowOff>
    </xdr:from>
    <xdr:to>
      <xdr:col>24</xdr:col>
      <xdr:colOff>644525</xdr:colOff>
      <xdr:row>99</xdr:row>
      <xdr:rowOff>139700</xdr:rowOff>
    </xdr:to>
    <xdr:cxnSp macro="">
      <xdr:nvCxnSpPr>
        <xdr:cNvPr id="662" name="直線コネクタ 661"/>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168927</xdr:rowOff>
    </xdr:from>
    <xdr:ext cx="248786" cy="259045"/>
    <xdr:sp macro="" textlink="">
      <xdr:nvSpPr>
        <xdr:cNvPr id="663" name="テキスト ボックス 662"/>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665" name="テキスト ボックス 664"/>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666" name="直線コネクタ 665"/>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667" name="テキスト ボックス 666"/>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670" name="直線コネクタ 669"/>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671" name="テキスト ボックス 670"/>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2" name="直線コネクタ 671"/>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3" name="テキスト ボックス 672"/>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674" name="直線コネクタ 673"/>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88</xdr:row>
      <xdr:rowOff>168927</xdr:rowOff>
    </xdr:from>
    <xdr:ext cx="595419" cy="259045"/>
    <xdr:sp macro="" textlink="">
      <xdr:nvSpPr>
        <xdr:cNvPr id="675" name="テキスト ボックス 674"/>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153788</xdr:rowOff>
    </xdr:from>
    <xdr:to>
      <xdr:col>23</xdr:col>
      <xdr:colOff>516889</xdr:colOff>
      <xdr:row>99</xdr:row>
      <xdr:rowOff>11027</xdr:rowOff>
    </xdr:to>
    <xdr:cxnSp macro="">
      <xdr:nvCxnSpPr>
        <xdr:cNvPr id="679" name="直線コネクタ 678"/>
        <xdr:cNvCxnSpPr/>
      </xdr:nvCxnSpPr>
      <xdr:spPr>
        <a:xfrm flipV="1">
          <a:off x="16317595" y="15584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14854</xdr:rowOff>
    </xdr:from>
    <xdr:ext cx="469744" cy="259045"/>
    <xdr:sp macro="" textlink="">
      <xdr:nvSpPr>
        <xdr:cNvPr id="680" name="公債費最小値テキスト"/>
        <xdr:cNvSpPr txBox="1"/>
      </xdr:nvSpPr>
      <xdr:spPr>
        <a:xfrm>
          <a:off x="16370300" y="169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99</xdr:row>
      <xdr:rowOff>11027</xdr:rowOff>
    </xdr:from>
    <xdr:to>
      <xdr:col>23</xdr:col>
      <xdr:colOff>606425</xdr:colOff>
      <xdr:row>99</xdr:row>
      <xdr:rowOff>11027</xdr:rowOff>
    </xdr:to>
    <xdr:cxnSp macro="">
      <xdr:nvCxnSpPr>
        <xdr:cNvPr id="681" name="直線コネクタ 680"/>
        <xdr:cNvCxnSpPr/>
      </xdr:nvCxnSpPr>
      <xdr:spPr>
        <a:xfrm>
          <a:off x="16230600" y="169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100465</xdr:rowOff>
    </xdr:from>
    <xdr:ext cx="599010" cy="259045"/>
    <xdr:sp macro="" textlink="">
      <xdr:nvSpPr>
        <xdr:cNvPr id="682" name="公債費最大値テキスト"/>
        <xdr:cNvSpPr txBox="1"/>
      </xdr:nvSpPr>
      <xdr:spPr>
        <a:xfrm>
          <a:off x="16370300" y="1535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90</xdr:row>
      <xdr:rowOff>153788</xdr:rowOff>
    </xdr:from>
    <xdr:to>
      <xdr:col>23</xdr:col>
      <xdr:colOff>606425</xdr:colOff>
      <xdr:row>90</xdr:row>
      <xdr:rowOff>153788</xdr:rowOff>
    </xdr:to>
    <xdr:cxnSp macro="">
      <xdr:nvCxnSpPr>
        <xdr:cNvPr id="683" name="直線コネクタ 682"/>
        <xdr:cNvCxnSpPr/>
      </xdr:nvCxnSpPr>
      <xdr:spPr>
        <a:xfrm>
          <a:off x="16230600" y="1558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149473</xdr:rowOff>
    </xdr:from>
    <xdr:to>
      <xdr:col>23</xdr:col>
      <xdr:colOff>517525</xdr:colOff>
      <xdr:row>97</xdr:row>
      <xdr:rowOff>512</xdr:rowOff>
    </xdr:to>
    <xdr:cxnSp macro="">
      <xdr:nvCxnSpPr>
        <xdr:cNvPr id="684" name="直線コネクタ 683"/>
        <xdr:cNvCxnSpPr/>
      </xdr:nvCxnSpPr>
      <xdr:spPr>
        <a:xfrm flipV="1">
          <a:off x="15481300" y="16608673"/>
          <a:ext cx="838200" cy="2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96804</xdr:rowOff>
    </xdr:from>
    <xdr:ext cx="534377" cy="259045"/>
    <xdr:sp macro="" textlink="">
      <xdr:nvSpPr>
        <xdr:cNvPr id="685" name="公債費平均値テキスト"/>
        <xdr:cNvSpPr txBox="1"/>
      </xdr:nvSpPr>
      <xdr:spPr>
        <a:xfrm>
          <a:off x="16370300" y="16384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73927</xdr:rowOff>
    </xdr:from>
    <xdr:to>
      <xdr:col>23</xdr:col>
      <xdr:colOff>568325</xdr:colOff>
      <xdr:row>97</xdr:row>
      <xdr:rowOff>4077</xdr:rowOff>
    </xdr:to>
    <xdr:sp macro="" textlink="">
      <xdr:nvSpPr>
        <xdr:cNvPr id="686" name="フローチャート : 判断 685"/>
        <xdr:cNvSpPr/>
      </xdr:nvSpPr>
      <xdr:spPr>
        <a:xfrm>
          <a:off x="162687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132899</xdr:rowOff>
    </xdr:from>
    <xdr:to>
      <xdr:col>22</xdr:col>
      <xdr:colOff>365125</xdr:colOff>
      <xdr:row>97</xdr:row>
      <xdr:rowOff>512</xdr:rowOff>
    </xdr:to>
    <xdr:cxnSp macro="">
      <xdr:nvCxnSpPr>
        <xdr:cNvPr id="687" name="直線コネクタ 686"/>
        <xdr:cNvCxnSpPr/>
      </xdr:nvCxnSpPr>
      <xdr:spPr>
        <a:xfrm>
          <a:off x="14592300" y="16592099"/>
          <a:ext cx="889000" cy="3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103316</xdr:rowOff>
    </xdr:from>
    <xdr:to>
      <xdr:col>22</xdr:col>
      <xdr:colOff>415925</xdr:colOff>
      <xdr:row>97</xdr:row>
      <xdr:rowOff>33466</xdr:rowOff>
    </xdr:to>
    <xdr:sp macro="" textlink="">
      <xdr:nvSpPr>
        <xdr:cNvPr id="688" name="フローチャート : 判断 687"/>
        <xdr:cNvSpPr/>
      </xdr:nvSpPr>
      <xdr:spPr>
        <a:xfrm>
          <a:off x="15430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49993</xdr:rowOff>
    </xdr:from>
    <xdr:ext cx="534377" cy="259045"/>
    <xdr:sp macro="" textlink="">
      <xdr:nvSpPr>
        <xdr:cNvPr id="689" name="テキスト ボックス 688"/>
        <xdr:cNvSpPr txBox="1"/>
      </xdr:nvSpPr>
      <xdr:spPr>
        <a:xfrm>
          <a:off x="15214111" y="163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107824</xdr:rowOff>
    </xdr:from>
    <xdr:to>
      <xdr:col>21</xdr:col>
      <xdr:colOff>161925</xdr:colOff>
      <xdr:row>96</xdr:row>
      <xdr:rowOff>132899</xdr:rowOff>
    </xdr:to>
    <xdr:cxnSp macro="">
      <xdr:nvCxnSpPr>
        <xdr:cNvPr id="690" name="直線コネクタ 689"/>
        <xdr:cNvCxnSpPr/>
      </xdr:nvCxnSpPr>
      <xdr:spPr>
        <a:xfrm>
          <a:off x="13703300" y="16567024"/>
          <a:ext cx="889000" cy="2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131606</xdr:rowOff>
    </xdr:from>
    <xdr:to>
      <xdr:col>21</xdr:col>
      <xdr:colOff>212725</xdr:colOff>
      <xdr:row>96</xdr:row>
      <xdr:rowOff>61756</xdr:rowOff>
    </xdr:to>
    <xdr:sp macro="" textlink="">
      <xdr:nvSpPr>
        <xdr:cNvPr id="691" name="フローチャート : 判断 690"/>
        <xdr:cNvSpPr/>
      </xdr:nvSpPr>
      <xdr:spPr>
        <a:xfrm>
          <a:off x="14541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78283</xdr:rowOff>
    </xdr:from>
    <xdr:ext cx="534377" cy="259045"/>
    <xdr:sp macro="" textlink="">
      <xdr:nvSpPr>
        <xdr:cNvPr id="692" name="テキスト ボックス 691"/>
        <xdr:cNvSpPr txBox="1"/>
      </xdr:nvSpPr>
      <xdr:spPr>
        <a:xfrm>
          <a:off x="14325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107824</xdr:rowOff>
    </xdr:from>
    <xdr:to>
      <xdr:col>19</xdr:col>
      <xdr:colOff>644525</xdr:colOff>
      <xdr:row>96</xdr:row>
      <xdr:rowOff>113996</xdr:rowOff>
    </xdr:to>
    <xdr:cxnSp macro="">
      <xdr:nvCxnSpPr>
        <xdr:cNvPr id="693" name="直線コネクタ 692"/>
        <xdr:cNvCxnSpPr/>
      </xdr:nvCxnSpPr>
      <xdr:spPr>
        <a:xfrm flipV="1">
          <a:off x="12814300" y="16567024"/>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134063</xdr:rowOff>
    </xdr:from>
    <xdr:to>
      <xdr:col>20</xdr:col>
      <xdr:colOff>9525</xdr:colOff>
      <xdr:row>96</xdr:row>
      <xdr:rowOff>64213</xdr:rowOff>
    </xdr:to>
    <xdr:sp macro="" textlink="">
      <xdr:nvSpPr>
        <xdr:cNvPr id="694" name="フローチャート : 判断 693"/>
        <xdr:cNvSpPr/>
      </xdr:nvSpPr>
      <xdr:spPr>
        <a:xfrm>
          <a:off x="13652500" y="1642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80740</xdr:rowOff>
    </xdr:from>
    <xdr:ext cx="534377" cy="259045"/>
    <xdr:sp macro="" textlink="">
      <xdr:nvSpPr>
        <xdr:cNvPr id="695" name="テキスト ボックス 694"/>
        <xdr:cNvSpPr txBox="1"/>
      </xdr:nvSpPr>
      <xdr:spPr>
        <a:xfrm>
          <a:off x="13436111" y="1619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132149</xdr:rowOff>
    </xdr:from>
    <xdr:to>
      <xdr:col>18</xdr:col>
      <xdr:colOff>492125</xdr:colOff>
      <xdr:row>96</xdr:row>
      <xdr:rowOff>62299</xdr:rowOff>
    </xdr:to>
    <xdr:sp macro="" textlink="">
      <xdr:nvSpPr>
        <xdr:cNvPr id="696" name="フローチャート : 判断 695"/>
        <xdr:cNvSpPr/>
      </xdr:nvSpPr>
      <xdr:spPr>
        <a:xfrm>
          <a:off x="12763500" y="1641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78826</xdr:rowOff>
    </xdr:from>
    <xdr:ext cx="534377" cy="259045"/>
    <xdr:sp macro="" textlink="">
      <xdr:nvSpPr>
        <xdr:cNvPr id="697" name="テキスト ボックス 696"/>
        <xdr:cNvSpPr txBox="1"/>
      </xdr:nvSpPr>
      <xdr:spPr>
        <a:xfrm>
          <a:off x="12547111" y="1619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98673</xdr:rowOff>
    </xdr:from>
    <xdr:to>
      <xdr:col>23</xdr:col>
      <xdr:colOff>568325</xdr:colOff>
      <xdr:row>97</xdr:row>
      <xdr:rowOff>28823</xdr:rowOff>
    </xdr:to>
    <xdr:sp macro="" textlink="">
      <xdr:nvSpPr>
        <xdr:cNvPr id="703" name="円/楕円 702"/>
        <xdr:cNvSpPr/>
      </xdr:nvSpPr>
      <xdr:spPr>
        <a:xfrm>
          <a:off x="16268700" y="165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77100</xdr:rowOff>
    </xdr:from>
    <xdr:ext cx="534377" cy="259045"/>
    <xdr:sp macro="" textlink="">
      <xdr:nvSpPr>
        <xdr:cNvPr id="704" name="公債費該当値テキスト"/>
        <xdr:cNvSpPr txBox="1"/>
      </xdr:nvSpPr>
      <xdr:spPr>
        <a:xfrm>
          <a:off x="16370300" y="1653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35,316</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121162</xdr:rowOff>
    </xdr:from>
    <xdr:to>
      <xdr:col>22</xdr:col>
      <xdr:colOff>415925</xdr:colOff>
      <xdr:row>97</xdr:row>
      <xdr:rowOff>51312</xdr:rowOff>
    </xdr:to>
    <xdr:sp macro="" textlink="">
      <xdr:nvSpPr>
        <xdr:cNvPr id="705" name="円/楕円 704"/>
        <xdr:cNvSpPr/>
      </xdr:nvSpPr>
      <xdr:spPr>
        <a:xfrm>
          <a:off x="15430500" y="1658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42439</xdr:rowOff>
    </xdr:from>
    <xdr:ext cx="534377" cy="259045"/>
    <xdr:sp macro="" textlink="">
      <xdr:nvSpPr>
        <xdr:cNvPr id="706" name="テキスト ボックス 705"/>
        <xdr:cNvSpPr txBox="1"/>
      </xdr:nvSpPr>
      <xdr:spPr>
        <a:xfrm>
          <a:off x="15214111" y="1667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33,742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82099</xdr:rowOff>
    </xdr:from>
    <xdr:to>
      <xdr:col>21</xdr:col>
      <xdr:colOff>212725</xdr:colOff>
      <xdr:row>97</xdr:row>
      <xdr:rowOff>12249</xdr:rowOff>
    </xdr:to>
    <xdr:sp macro="" textlink="">
      <xdr:nvSpPr>
        <xdr:cNvPr id="707" name="円/楕円 706"/>
        <xdr:cNvSpPr/>
      </xdr:nvSpPr>
      <xdr:spPr>
        <a:xfrm>
          <a:off x="14541500" y="1654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3376</xdr:rowOff>
    </xdr:from>
    <xdr:ext cx="534377" cy="259045"/>
    <xdr:sp macro="" textlink="">
      <xdr:nvSpPr>
        <xdr:cNvPr id="708" name="テキスト ボックス 707"/>
        <xdr:cNvSpPr txBox="1"/>
      </xdr:nvSpPr>
      <xdr:spPr>
        <a:xfrm>
          <a:off x="14325111" y="1663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36,476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57024</xdr:rowOff>
    </xdr:from>
    <xdr:to>
      <xdr:col>20</xdr:col>
      <xdr:colOff>9525</xdr:colOff>
      <xdr:row>96</xdr:row>
      <xdr:rowOff>158624</xdr:rowOff>
    </xdr:to>
    <xdr:sp macro="" textlink="">
      <xdr:nvSpPr>
        <xdr:cNvPr id="709" name="円/楕円 708"/>
        <xdr:cNvSpPr/>
      </xdr:nvSpPr>
      <xdr:spPr>
        <a:xfrm>
          <a:off x="13652500" y="1651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149751</xdr:rowOff>
    </xdr:from>
    <xdr:ext cx="534377" cy="259045"/>
    <xdr:sp macro="" textlink="">
      <xdr:nvSpPr>
        <xdr:cNvPr id="710" name="テキスト ボックス 709"/>
        <xdr:cNvSpPr txBox="1"/>
      </xdr:nvSpPr>
      <xdr:spPr>
        <a:xfrm>
          <a:off x="13436111" y="1660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38,231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63196</xdr:rowOff>
    </xdr:from>
    <xdr:to>
      <xdr:col>18</xdr:col>
      <xdr:colOff>492125</xdr:colOff>
      <xdr:row>96</xdr:row>
      <xdr:rowOff>164796</xdr:rowOff>
    </xdr:to>
    <xdr:sp macro="" textlink="">
      <xdr:nvSpPr>
        <xdr:cNvPr id="711" name="円/楕円 710"/>
        <xdr:cNvSpPr/>
      </xdr:nvSpPr>
      <xdr:spPr>
        <a:xfrm>
          <a:off x="12763500" y="1652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155923</xdr:rowOff>
    </xdr:from>
    <xdr:ext cx="534377" cy="259045"/>
    <xdr:sp macro="" textlink="">
      <xdr:nvSpPr>
        <xdr:cNvPr id="712" name="テキスト ボックス 711"/>
        <xdr:cNvSpPr txBox="1"/>
      </xdr:nvSpPr>
      <xdr:spPr>
        <a:xfrm>
          <a:off x="12547111" y="1661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37,799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8" name="テキスト ボックス 72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0" name="テキスト ボックス 72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2" name="テキスト ボックス 73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153035</xdr:rowOff>
    </xdr:from>
    <xdr:to>
      <xdr:col>32</xdr:col>
      <xdr:colOff>186689</xdr:colOff>
      <xdr:row>39</xdr:row>
      <xdr:rowOff>44450</xdr:rowOff>
    </xdr:to>
    <xdr:cxnSp macro="">
      <xdr:nvCxnSpPr>
        <xdr:cNvPr id="736" name="直線コネクタ 735"/>
        <xdr:cNvCxnSpPr/>
      </xdr:nvCxnSpPr>
      <xdr:spPr>
        <a:xfrm flipV="1">
          <a:off x="22159595" y="54679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7"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99712</xdr:rowOff>
    </xdr:from>
    <xdr:ext cx="469744" cy="259045"/>
    <xdr:sp macro="" textlink="">
      <xdr:nvSpPr>
        <xdr:cNvPr id="739" name="諸支出金最大値テキスト"/>
        <xdr:cNvSpPr txBox="1"/>
      </xdr:nvSpPr>
      <xdr:spPr>
        <a:xfrm>
          <a:off x="22212300" y="52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a:t>
          </a:r>
          <a:endParaRPr kumimoji="1" lang="ja-JP" altLang="en-US" sz="1000" b="1">
            <a:latin typeface="ＭＳ Ｐゴシック"/>
          </a:endParaRPr>
        </a:p>
      </xdr:txBody>
    </xdr:sp>
    <xdr:clientData/>
  </xdr:oneCellAnchor>
  <xdr:twoCellAnchor>
    <xdr:from>
      <xdr:col>32</xdr:col>
      <xdr:colOff>98425</xdr:colOff>
      <xdr:row>31</xdr:row>
      <xdr:rowOff>153035</xdr:rowOff>
    </xdr:from>
    <xdr:to>
      <xdr:col>32</xdr:col>
      <xdr:colOff>276225</xdr:colOff>
      <xdr:row>31</xdr:row>
      <xdr:rowOff>153035</xdr:rowOff>
    </xdr:to>
    <xdr:cxnSp macro="">
      <xdr:nvCxnSpPr>
        <xdr:cNvPr id="740" name="直線コネクタ 739"/>
        <xdr:cNvCxnSpPr/>
      </xdr:nvCxnSpPr>
      <xdr:spPr>
        <a:xfrm>
          <a:off x="22072600" y="54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135780</xdr:rowOff>
    </xdr:from>
    <xdr:ext cx="378565" cy="259045"/>
    <xdr:sp macro="" textlink="">
      <xdr:nvSpPr>
        <xdr:cNvPr id="742" name="諸支出金平均値テキスト"/>
        <xdr:cNvSpPr txBox="1"/>
      </xdr:nvSpPr>
      <xdr:spPr>
        <a:xfrm>
          <a:off x="22212300" y="64794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112903</xdr:rowOff>
    </xdr:from>
    <xdr:to>
      <xdr:col>32</xdr:col>
      <xdr:colOff>238125</xdr:colOff>
      <xdr:row>39</xdr:row>
      <xdr:rowOff>43053</xdr:rowOff>
    </xdr:to>
    <xdr:sp macro="" textlink="">
      <xdr:nvSpPr>
        <xdr:cNvPr id="743" name="フローチャート : 判断 742"/>
        <xdr:cNvSpPr/>
      </xdr:nvSpPr>
      <xdr:spPr>
        <a:xfrm>
          <a:off x="221107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129667</xdr:rowOff>
    </xdr:from>
    <xdr:to>
      <xdr:col>31</xdr:col>
      <xdr:colOff>85725</xdr:colOff>
      <xdr:row>39</xdr:row>
      <xdr:rowOff>59817</xdr:rowOff>
    </xdr:to>
    <xdr:sp macro="" textlink="">
      <xdr:nvSpPr>
        <xdr:cNvPr id="745" name="フローチャート : 判断 744"/>
        <xdr:cNvSpPr/>
      </xdr:nvSpPr>
      <xdr:spPr>
        <a:xfrm>
          <a:off x="21272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76344</xdr:rowOff>
    </xdr:from>
    <xdr:ext cx="313932" cy="259045"/>
    <xdr:sp macro="" textlink="">
      <xdr:nvSpPr>
        <xdr:cNvPr id="746" name="テキスト ボックス 745"/>
        <xdr:cNvSpPr txBox="1"/>
      </xdr:nvSpPr>
      <xdr:spPr>
        <a:xfrm>
          <a:off x="21166333" y="64199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110236</xdr:rowOff>
    </xdr:from>
    <xdr:to>
      <xdr:col>29</xdr:col>
      <xdr:colOff>568325</xdr:colOff>
      <xdr:row>39</xdr:row>
      <xdr:rowOff>40386</xdr:rowOff>
    </xdr:to>
    <xdr:sp macro="" textlink="">
      <xdr:nvSpPr>
        <xdr:cNvPr id="748" name="フローチャート : 判断 747"/>
        <xdr:cNvSpPr/>
      </xdr:nvSpPr>
      <xdr:spPr>
        <a:xfrm>
          <a:off x="20383500" y="66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56913</xdr:rowOff>
    </xdr:from>
    <xdr:ext cx="378565" cy="259045"/>
    <xdr:sp macro="" textlink="">
      <xdr:nvSpPr>
        <xdr:cNvPr id="749" name="テキスト ボックス 748"/>
        <xdr:cNvSpPr txBox="1"/>
      </xdr:nvSpPr>
      <xdr:spPr>
        <a:xfrm>
          <a:off x="20245017" y="640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115189</xdr:rowOff>
    </xdr:from>
    <xdr:to>
      <xdr:col>28</xdr:col>
      <xdr:colOff>365125</xdr:colOff>
      <xdr:row>39</xdr:row>
      <xdr:rowOff>45339</xdr:rowOff>
    </xdr:to>
    <xdr:sp macro="" textlink="">
      <xdr:nvSpPr>
        <xdr:cNvPr id="751" name="フローチャート : 判断 750"/>
        <xdr:cNvSpPr/>
      </xdr:nvSpPr>
      <xdr:spPr>
        <a:xfrm>
          <a:off x="19494500" y="66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61866</xdr:rowOff>
    </xdr:from>
    <xdr:ext cx="378565" cy="259045"/>
    <xdr:sp macro="" textlink="">
      <xdr:nvSpPr>
        <xdr:cNvPr id="752" name="テキスト ボックス 751"/>
        <xdr:cNvSpPr txBox="1"/>
      </xdr:nvSpPr>
      <xdr:spPr>
        <a:xfrm>
          <a:off x="19356017" y="64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75184</xdr:rowOff>
    </xdr:from>
    <xdr:to>
      <xdr:col>27</xdr:col>
      <xdr:colOff>161925</xdr:colOff>
      <xdr:row>39</xdr:row>
      <xdr:rowOff>5334</xdr:rowOff>
    </xdr:to>
    <xdr:sp macro="" textlink="">
      <xdr:nvSpPr>
        <xdr:cNvPr id="753" name="フローチャート : 判断 752"/>
        <xdr:cNvSpPr/>
      </xdr:nvSpPr>
      <xdr:spPr>
        <a:xfrm>
          <a:off x="18605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21861</xdr:rowOff>
    </xdr:from>
    <xdr:ext cx="378565" cy="259045"/>
    <xdr:sp macro="" textlink="">
      <xdr:nvSpPr>
        <xdr:cNvPr id="754" name="テキスト ボックス 753"/>
        <xdr:cNvSpPr txBox="1"/>
      </xdr:nvSpPr>
      <xdr:spPr>
        <a:xfrm>
          <a:off x="18467017" y="636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0" name="円/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91330</xdr:rowOff>
    </xdr:from>
    <xdr:ext cx="249299" cy="259045"/>
    <xdr:sp macro="" textlink="">
      <xdr:nvSpPr>
        <xdr:cNvPr id="761" name="諸支出金該当値テキスト"/>
        <xdr:cNvSpPr txBox="1"/>
      </xdr:nvSpPr>
      <xdr:spPr>
        <a:xfrm>
          <a:off x="22212300" y="66064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2" name="円/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3" name="テキスト ボックス 76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4" name="円/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5" name="テキスト ボックス 76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6" name="円/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7" name="テキスト ボックス 76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8" name="円/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9" name="テキスト ボックス 76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2" name="フローチャート :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4" name="フローチャート :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5" name="テキスト ボックス 79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7" name="フローチャート :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8" name="テキスト ボックス 79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0" name="フローチャート :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1" name="テキスト ボックス 80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2" name="フローチャート :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3" name="テキスト ボックス 80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円/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1" name="円/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2" name="テキスト ボックス 81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3" name="円/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4" name="テキスト ボックス 81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5" name="円/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6" name="テキスト ボックス 81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円/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8" name="テキスト ボックス 81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mn-lt"/>
              <a:ea typeface="+mn-ea"/>
              <a:cs typeface="+mn-cs"/>
            </a:rPr>
            <a:t>　大幅な減額となった総務費については、復旧・復興事業の進捗に伴い、東日本大震災復興交付金の基金への積立金の減、また、多賀城市津波復興拠点整備事業の進捗に伴う事業費の減で全体で３８．４％の減となった。</a:t>
          </a:r>
        </a:p>
        <a:p>
          <a:r>
            <a:rPr kumimoji="1" lang="ja-JP" altLang="en-US" sz="1100">
              <a:solidFill>
                <a:schemeClr val="tx1"/>
              </a:solidFill>
              <a:effectLst/>
              <a:latin typeface="+mn-lt"/>
              <a:ea typeface="+mn-ea"/>
              <a:cs typeface="+mn-cs"/>
            </a:rPr>
            <a:t>　民生費については、子育てサポートセンター移転整備事業の完了、また地域型保育事業整備推進事業の事業費の減により、全体で３．６％の減額となった。</a:t>
          </a:r>
        </a:p>
        <a:p>
          <a:r>
            <a:rPr kumimoji="1" lang="ja-JP" altLang="en-US" sz="1100">
              <a:solidFill>
                <a:schemeClr val="tx1"/>
              </a:solidFill>
              <a:effectLst/>
              <a:latin typeface="+mn-lt"/>
              <a:ea typeface="+mn-ea"/>
              <a:cs typeface="+mn-cs"/>
            </a:rPr>
            <a:t>　労働費については、緊急雇用創出事業の減額に伴い２０．２％の減、商工費については消費喚起プレミアム商品券発行補助事業が平成２７年度で終了したことに伴い２０．２％の減となった。</a:t>
          </a:r>
        </a:p>
        <a:p>
          <a:r>
            <a:rPr kumimoji="1" lang="ja-JP" altLang="en-US" sz="1100">
              <a:solidFill>
                <a:schemeClr val="tx1"/>
              </a:solidFill>
              <a:effectLst/>
              <a:latin typeface="+mn-lt"/>
              <a:ea typeface="+mn-ea"/>
              <a:cs typeface="+mn-cs"/>
            </a:rPr>
            <a:t>　農林水産業費については、大区画ほ場整備促進事業が平成２８年度に工事着手したことに伴い、９２．７％の大幅な増となった。</a:t>
          </a:r>
        </a:p>
        <a:p>
          <a:r>
            <a:rPr kumimoji="1" lang="ja-JP" altLang="en-US" sz="1100">
              <a:solidFill>
                <a:schemeClr val="tx1"/>
              </a:solidFill>
              <a:effectLst/>
              <a:latin typeface="+mn-lt"/>
              <a:ea typeface="+mn-ea"/>
              <a:cs typeface="+mn-cs"/>
            </a:rPr>
            <a:t>　土木費については、復興交付金事業の進捗に伴い緊急避難路・物流路（清水沢多賀城線）整備事業、災害公営住宅整備事業で減額となり、ＪＲ仙石線多賀城駅前の市街地再開発事業等の進捗に伴う事業費が減額したことから、全体で６３．４％の大幅な減となった。</a:t>
          </a:r>
        </a:p>
        <a:p>
          <a:r>
            <a:rPr kumimoji="1" lang="ja-JP" altLang="en-US" sz="1100">
              <a:solidFill>
                <a:schemeClr val="tx1"/>
              </a:solidFill>
              <a:effectLst/>
              <a:latin typeface="+mn-lt"/>
              <a:ea typeface="+mn-ea"/>
              <a:cs typeface="+mn-cs"/>
            </a:rPr>
            <a:t>　教育費については、図書館移転事業の完了、城南小学校増築事業の完了に伴い、４７．６％の減となった。</a:t>
          </a:r>
          <a:endParaRPr kumimoji="1" lang="en-US" altLang="ja-JP" sz="1100">
            <a:solidFill>
              <a:schemeClr val="tx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宮城県多賀城市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平成２</a:t>
          </a:r>
          <a:r>
            <a:rPr kumimoji="1" lang="ja-JP" altLang="en-US" sz="1100">
              <a:solidFill>
                <a:schemeClr val="tx1"/>
              </a:solidFill>
              <a:effectLst/>
              <a:latin typeface="+mn-lt"/>
              <a:ea typeface="+mn-ea"/>
              <a:cs typeface="+mn-cs"/>
            </a:rPr>
            <a:t>８</a:t>
          </a:r>
          <a:r>
            <a:rPr kumimoji="1" lang="ja-JP" altLang="ja-JP" sz="1100">
              <a:solidFill>
                <a:schemeClr val="tx1"/>
              </a:solidFill>
              <a:effectLst/>
              <a:latin typeface="+mn-lt"/>
              <a:ea typeface="+mn-ea"/>
              <a:cs typeface="+mn-cs"/>
            </a:rPr>
            <a:t>年度の実質収支比率は</a:t>
          </a:r>
          <a:r>
            <a:rPr kumimoji="1" lang="ja-JP" altLang="en-US" sz="1100">
              <a:solidFill>
                <a:schemeClr val="tx1"/>
              </a:solidFill>
              <a:effectLst/>
              <a:latin typeface="+mn-lt"/>
              <a:ea typeface="+mn-ea"/>
              <a:cs typeface="+mn-cs"/>
            </a:rPr>
            <a:t>０．２９ポイント</a:t>
          </a:r>
          <a:r>
            <a:rPr kumimoji="1" lang="ja-JP" altLang="ja-JP" sz="1100">
              <a:solidFill>
                <a:schemeClr val="tx1"/>
              </a:solidFill>
              <a:effectLst/>
              <a:latin typeface="+mn-lt"/>
              <a:ea typeface="+mn-ea"/>
              <a:cs typeface="+mn-cs"/>
            </a:rPr>
            <a:t>の</a:t>
          </a:r>
          <a:r>
            <a:rPr kumimoji="1" lang="ja-JP" altLang="en-US" sz="1100">
              <a:solidFill>
                <a:schemeClr val="tx1"/>
              </a:solidFill>
              <a:effectLst/>
              <a:latin typeface="+mn-lt"/>
              <a:ea typeface="+mn-ea"/>
              <a:cs typeface="+mn-cs"/>
            </a:rPr>
            <a:t>減</a:t>
          </a:r>
          <a:r>
            <a:rPr kumimoji="1" lang="ja-JP" altLang="ja-JP" sz="1100">
              <a:solidFill>
                <a:schemeClr val="tx1"/>
              </a:solidFill>
              <a:effectLst/>
              <a:latin typeface="+mn-lt"/>
              <a:ea typeface="+mn-ea"/>
              <a:cs typeface="+mn-cs"/>
            </a:rPr>
            <a:t>となり、実質単年度収支は</a:t>
          </a:r>
          <a:r>
            <a:rPr kumimoji="1" lang="ja-JP" altLang="en-US" sz="1100">
              <a:solidFill>
                <a:schemeClr val="tx1"/>
              </a:solidFill>
              <a:effectLst/>
              <a:latin typeface="+mn-lt"/>
              <a:ea typeface="+mn-ea"/>
              <a:cs typeface="+mn-cs"/>
            </a:rPr>
            <a:t>７．１７</a:t>
          </a:r>
          <a:r>
            <a:rPr kumimoji="1" lang="ja-JP" altLang="ja-JP" sz="1100">
              <a:solidFill>
                <a:schemeClr val="tx1"/>
              </a:solidFill>
              <a:effectLst/>
              <a:latin typeface="+mn-lt"/>
              <a:ea typeface="+mn-ea"/>
              <a:cs typeface="+mn-cs"/>
            </a:rPr>
            <a:t>％赤字となっている。主な要因としては、形式収支に対し、平成２８年度への繰越額が多いこと</a:t>
          </a:r>
          <a:r>
            <a:rPr kumimoji="1" lang="ja-JP" altLang="en-US" sz="1100">
              <a:solidFill>
                <a:schemeClr val="tx1"/>
              </a:solidFill>
              <a:effectLst/>
              <a:latin typeface="+mn-lt"/>
              <a:ea typeface="+mn-ea"/>
              <a:cs typeface="+mn-cs"/>
            </a:rPr>
            <a:t>、及び財政調整基金の積立金取崩しが大きいことが</a:t>
          </a:r>
          <a:r>
            <a:rPr kumimoji="1" lang="ja-JP" altLang="ja-JP" sz="1100">
              <a:solidFill>
                <a:schemeClr val="tx1"/>
              </a:solidFill>
              <a:effectLst/>
              <a:latin typeface="+mn-lt"/>
              <a:ea typeface="+mn-ea"/>
              <a:cs typeface="+mn-cs"/>
            </a:rPr>
            <a:t>が挙げられる。財政調整基金</a:t>
          </a:r>
          <a:r>
            <a:rPr kumimoji="1" lang="ja-JP" altLang="en-US" sz="1100">
              <a:solidFill>
                <a:schemeClr val="tx1"/>
              </a:solidFill>
              <a:effectLst/>
              <a:latin typeface="+mn-lt"/>
              <a:ea typeface="+mn-ea"/>
              <a:cs typeface="+mn-cs"/>
            </a:rPr>
            <a:t>の積立金取崩しは数年続いており、財政調整基金</a:t>
          </a:r>
          <a:r>
            <a:rPr kumimoji="1" lang="ja-JP" altLang="ja-JP" sz="1100">
              <a:solidFill>
                <a:schemeClr val="tx1"/>
              </a:solidFill>
              <a:effectLst/>
              <a:latin typeface="+mn-lt"/>
              <a:ea typeface="+mn-ea"/>
              <a:cs typeface="+mn-cs"/>
            </a:rPr>
            <a:t>に頼らない持続可能な財政運営に資するため、事務事業の見直しや人件費の削減に取り組むとともに、安定的な自主財源確保に努める。</a:t>
          </a:r>
          <a:endParaRPr lang="ja-JP" altLang="ja-JP" sz="1400">
            <a:solidFill>
              <a:schemeClr val="tx1"/>
            </a:solidFill>
            <a:effectLst/>
          </a:endParaRP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宮城県多賀城市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全会計において赤字は発生しておらず、健全化判断比率上では健全な状態を保っている。</a:t>
          </a:r>
          <a:endParaRPr lang="ja-JP" altLang="ja-JP" sz="1400">
            <a:solidFill>
              <a:schemeClr val="tx1"/>
            </a:solidFill>
            <a:effectLst/>
          </a:endParaRPr>
        </a:p>
        <a:p>
          <a:r>
            <a:rPr kumimoji="1" lang="ja-JP" altLang="ja-JP" sz="1100">
              <a:solidFill>
                <a:srgbClr val="FF0000"/>
              </a:solidFill>
              <a:effectLst/>
              <a:latin typeface="+mn-lt"/>
              <a:ea typeface="+mn-ea"/>
              <a:cs typeface="+mn-cs"/>
            </a:rPr>
            <a:t>　</a:t>
          </a:r>
          <a:r>
            <a:rPr lang="ja-JP" altLang="en-US" sz="1100">
              <a:effectLst/>
            </a:rPr>
            <a:t>国民健康保険特別会計の黒字が増加しているのは、国の特別調整交付金による震災支援のうち、震災による医療費増による補助金が平成２８年度も継続されたものであり、今後も補助金の動向を注視する必要がある。</a:t>
          </a:r>
          <a:endParaRPr lang="en-US" altLang="ja-JP" sz="11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今後の安定的な財政運営に際しては、事務事業の見直しや市税等の経常的な収入の確保</a:t>
          </a:r>
          <a:r>
            <a:rPr kumimoji="1" lang="ja-JP" altLang="en-US" sz="1100">
              <a:solidFill>
                <a:schemeClr val="tx1"/>
              </a:solidFill>
              <a:effectLst/>
              <a:latin typeface="+mn-lt"/>
              <a:ea typeface="+mn-ea"/>
              <a:cs typeface="+mn-cs"/>
            </a:rPr>
            <a:t>に努めていく。</a:t>
          </a:r>
          <a:endParaRPr kumimoji="1" lang="ja-JP" altLang="en-US" sz="1400">
            <a:solidFill>
              <a:schemeClr val="tx1"/>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59" t="s">
        <v>64</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60" t="s">
        <v>66</v>
      </c>
      <c r="C3" s="361"/>
      <c r="D3" s="361"/>
      <c r="E3" s="362"/>
      <c r="F3" s="362"/>
      <c r="G3" s="362"/>
      <c r="H3" s="362"/>
      <c r="I3" s="362"/>
      <c r="J3" s="362"/>
      <c r="K3" s="362"/>
      <c r="L3" s="362" t="s">
        <v>67</v>
      </c>
      <c r="M3" s="362"/>
      <c r="N3" s="362"/>
      <c r="O3" s="362"/>
      <c r="P3" s="362"/>
      <c r="Q3" s="362"/>
      <c r="R3" s="369"/>
      <c r="S3" s="369"/>
      <c r="T3" s="369"/>
      <c r="U3" s="369"/>
      <c r="V3" s="370"/>
      <c r="W3" s="344" t="s">
        <v>68</v>
      </c>
      <c r="X3" s="345"/>
      <c r="Y3" s="345"/>
      <c r="Z3" s="345"/>
      <c r="AA3" s="345"/>
      <c r="AB3" s="361"/>
      <c r="AC3" s="369" t="s">
        <v>69</v>
      </c>
      <c r="AD3" s="345"/>
      <c r="AE3" s="345"/>
      <c r="AF3" s="345"/>
      <c r="AG3" s="345"/>
      <c r="AH3" s="345"/>
      <c r="AI3" s="345"/>
      <c r="AJ3" s="345"/>
      <c r="AK3" s="345"/>
      <c r="AL3" s="346"/>
      <c r="AM3" s="344" t="s">
        <v>70</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71</v>
      </c>
      <c r="BO3" s="345"/>
      <c r="BP3" s="345"/>
      <c r="BQ3" s="345"/>
      <c r="BR3" s="345"/>
      <c r="BS3" s="345"/>
      <c r="BT3" s="345"/>
      <c r="BU3" s="346"/>
      <c r="BV3" s="344" t="s">
        <v>72</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73</v>
      </c>
      <c r="CU3" s="345"/>
      <c r="CV3" s="345"/>
      <c r="CW3" s="345"/>
      <c r="CX3" s="345"/>
      <c r="CY3" s="345"/>
      <c r="CZ3" s="345"/>
      <c r="DA3" s="346"/>
      <c r="DB3" s="344" t="s">
        <v>74</v>
      </c>
      <c r="DC3" s="345"/>
      <c r="DD3" s="345"/>
      <c r="DE3" s="345"/>
      <c r="DF3" s="345"/>
      <c r="DG3" s="345"/>
      <c r="DH3" s="345"/>
      <c r="DI3" s="346"/>
      <c r="DJ3" s="139"/>
      <c r="DK3" s="139"/>
      <c r="DL3" s="139"/>
      <c r="DM3" s="139"/>
      <c r="DN3" s="139"/>
      <c r="DO3" s="139"/>
    </row>
    <row r="4" spans="1:119" ht="18.75" customHeight="1" x14ac:dyDescent="0.15">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75</v>
      </c>
      <c r="AZ4" s="348"/>
      <c r="BA4" s="348"/>
      <c r="BB4" s="348"/>
      <c r="BC4" s="348"/>
      <c r="BD4" s="348"/>
      <c r="BE4" s="348"/>
      <c r="BF4" s="348"/>
      <c r="BG4" s="348"/>
      <c r="BH4" s="348"/>
      <c r="BI4" s="348"/>
      <c r="BJ4" s="348"/>
      <c r="BK4" s="348"/>
      <c r="BL4" s="348"/>
      <c r="BM4" s="349"/>
      <c r="BN4" s="350">
        <v>32787985</v>
      </c>
      <c r="BO4" s="351"/>
      <c r="BP4" s="351"/>
      <c r="BQ4" s="351"/>
      <c r="BR4" s="351"/>
      <c r="BS4" s="351"/>
      <c r="BT4" s="351"/>
      <c r="BU4" s="352"/>
      <c r="BV4" s="350">
        <v>52604277</v>
      </c>
      <c r="BW4" s="351"/>
      <c r="BX4" s="351"/>
      <c r="BY4" s="351"/>
      <c r="BZ4" s="351"/>
      <c r="CA4" s="351"/>
      <c r="CB4" s="351"/>
      <c r="CC4" s="352"/>
      <c r="CD4" s="353" t="s">
        <v>76</v>
      </c>
      <c r="CE4" s="354"/>
      <c r="CF4" s="354"/>
      <c r="CG4" s="354"/>
      <c r="CH4" s="354"/>
      <c r="CI4" s="354"/>
      <c r="CJ4" s="354"/>
      <c r="CK4" s="354"/>
      <c r="CL4" s="354"/>
      <c r="CM4" s="354"/>
      <c r="CN4" s="354"/>
      <c r="CO4" s="354"/>
      <c r="CP4" s="354"/>
      <c r="CQ4" s="354"/>
      <c r="CR4" s="354"/>
      <c r="CS4" s="355"/>
      <c r="CT4" s="356">
        <v>0.9</v>
      </c>
      <c r="CU4" s="357"/>
      <c r="CV4" s="357"/>
      <c r="CW4" s="357"/>
      <c r="CX4" s="357"/>
      <c r="CY4" s="357"/>
      <c r="CZ4" s="357"/>
      <c r="DA4" s="358"/>
      <c r="DB4" s="356">
        <v>1.2</v>
      </c>
      <c r="DC4" s="357"/>
      <c r="DD4" s="357"/>
      <c r="DE4" s="357"/>
      <c r="DF4" s="357"/>
      <c r="DG4" s="357"/>
      <c r="DH4" s="357"/>
      <c r="DI4" s="358"/>
      <c r="DJ4" s="139"/>
      <c r="DK4" s="139"/>
      <c r="DL4" s="139"/>
      <c r="DM4" s="139"/>
      <c r="DN4" s="139"/>
      <c r="DO4" s="139"/>
    </row>
    <row r="5" spans="1:119" ht="18.75" customHeight="1" x14ac:dyDescent="0.15">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77</v>
      </c>
      <c r="AN5" s="417"/>
      <c r="AO5" s="417"/>
      <c r="AP5" s="417"/>
      <c r="AQ5" s="417"/>
      <c r="AR5" s="417"/>
      <c r="AS5" s="417"/>
      <c r="AT5" s="418"/>
      <c r="AU5" s="419" t="s">
        <v>78</v>
      </c>
      <c r="AV5" s="420"/>
      <c r="AW5" s="420"/>
      <c r="AX5" s="420"/>
      <c r="AY5" s="421" t="s">
        <v>79</v>
      </c>
      <c r="AZ5" s="422"/>
      <c r="BA5" s="422"/>
      <c r="BB5" s="422"/>
      <c r="BC5" s="422"/>
      <c r="BD5" s="422"/>
      <c r="BE5" s="422"/>
      <c r="BF5" s="422"/>
      <c r="BG5" s="422"/>
      <c r="BH5" s="422"/>
      <c r="BI5" s="422"/>
      <c r="BJ5" s="422"/>
      <c r="BK5" s="422"/>
      <c r="BL5" s="422"/>
      <c r="BM5" s="423"/>
      <c r="BN5" s="387">
        <v>30534832</v>
      </c>
      <c r="BO5" s="388"/>
      <c r="BP5" s="388"/>
      <c r="BQ5" s="388"/>
      <c r="BR5" s="388"/>
      <c r="BS5" s="388"/>
      <c r="BT5" s="388"/>
      <c r="BU5" s="389"/>
      <c r="BV5" s="387">
        <v>49987074</v>
      </c>
      <c r="BW5" s="388"/>
      <c r="BX5" s="388"/>
      <c r="BY5" s="388"/>
      <c r="BZ5" s="388"/>
      <c r="CA5" s="388"/>
      <c r="CB5" s="388"/>
      <c r="CC5" s="389"/>
      <c r="CD5" s="390" t="s">
        <v>80</v>
      </c>
      <c r="CE5" s="391"/>
      <c r="CF5" s="391"/>
      <c r="CG5" s="391"/>
      <c r="CH5" s="391"/>
      <c r="CI5" s="391"/>
      <c r="CJ5" s="391"/>
      <c r="CK5" s="391"/>
      <c r="CL5" s="391"/>
      <c r="CM5" s="391"/>
      <c r="CN5" s="391"/>
      <c r="CO5" s="391"/>
      <c r="CP5" s="391"/>
      <c r="CQ5" s="391"/>
      <c r="CR5" s="391"/>
      <c r="CS5" s="392"/>
      <c r="CT5" s="384">
        <v>105.6</v>
      </c>
      <c r="CU5" s="385"/>
      <c r="CV5" s="385"/>
      <c r="CW5" s="385"/>
      <c r="CX5" s="385"/>
      <c r="CY5" s="385"/>
      <c r="CZ5" s="385"/>
      <c r="DA5" s="386"/>
      <c r="DB5" s="384">
        <v>101.6</v>
      </c>
      <c r="DC5" s="385"/>
      <c r="DD5" s="385"/>
      <c r="DE5" s="385"/>
      <c r="DF5" s="385"/>
      <c r="DG5" s="385"/>
      <c r="DH5" s="385"/>
      <c r="DI5" s="386"/>
      <c r="DJ5" s="139"/>
      <c r="DK5" s="139"/>
      <c r="DL5" s="139"/>
      <c r="DM5" s="139"/>
      <c r="DN5" s="139"/>
      <c r="DO5" s="139"/>
    </row>
    <row r="6" spans="1:119" ht="18.75" customHeight="1" x14ac:dyDescent="0.15">
      <c r="A6" s="140"/>
      <c r="B6" s="393" t="s">
        <v>81</v>
      </c>
      <c r="C6" s="394"/>
      <c r="D6" s="394"/>
      <c r="E6" s="395"/>
      <c r="F6" s="395"/>
      <c r="G6" s="395"/>
      <c r="H6" s="395"/>
      <c r="I6" s="395"/>
      <c r="J6" s="395"/>
      <c r="K6" s="395"/>
      <c r="L6" s="395" t="s">
        <v>82</v>
      </c>
      <c r="M6" s="395"/>
      <c r="N6" s="395"/>
      <c r="O6" s="395"/>
      <c r="P6" s="395"/>
      <c r="Q6" s="395"/>
      <c r="R6" s="399"/>
      <c r="S6" s="399"/>
      <c r="T6" s="399"/>
      <c r="U6" s="399"/>
      <c r="V6" s="400"/>
      <c r="W6" s="403" t="s">
        <v>83</v>
      </c>
      <c r="X6" s="404"/>
      <c r="Y6" s="404"/>
      <c r="Z6" s="404"/>
      <c r="AA6" s="404"/>
      <c r="AB6" s="394"/>
      <c r="AC6" s="407" t="s">
        <v>84</v>
      </c>
      <c r="AD6" s="408"/>
      <c r="AE6" s="408"/>
      <c r="AF6" s="408"/>
      <c r="AG6" s="408"/>
      <c r="AH6" s="408"/>
      <c r="AI6" s="408"/>
      <c r="AJ6" s="408"/>
      <c r="AK6" s="408"/>
      <c r="AL6" s="409"/>
      <c r="AM6" s="416" t="s">
        <v>85</v>
      </c>
      <c r="AN6" s="417"/>
      <c r="AO6" s="417"/>
      <c r="AP6" s="417"/>
      <c r="AQ6" s="417"/>
      <c r="AR6" s="417"/>
      <c r="AS6" s="417"/>
      <c r="AT6" s="418"/>
      <c r="AU6" s="419" t="s">
        <v>78</v>
      </c>
      <c r="AV6" s="420"/>
      <c r="AW6" s="420"/>
      <c r="AX6" s="420"/>
      <c r="AY6" s="421" t="s">
        <v>86</v>
      </c>
      <c r="AZ6" s="422"/>
      <c r="BA6" s="422"/>
      <c r="BB6" s="422"/>
      <c r="BC6" s="422"/>
      <c r="BD6" s="422"/>
      <c r="BE6" s="422"/>
      <c r="BF6" s="422"/>
      <c r="BG6" s="422"/>
      <c r="BH6" s="422"/>
      <c r="BI6" s="422"/>
      <c r="BJ6" s="422"/>
      <c r="BK6" s="422"/>
      <c r="BL6" s="422"/>
      <c r="BM6" s="423"/>
      <c r="BN6" s="387">
        <v>2253153</v>
      </c>
      <c r="BO6" s="388"/>
      <c r="BP6" s="388"/>
      <c r="BQ6" s="388"/>
      <c r="BR6" s="388"/>
      <c r="BS6" s="388"/>
      <c r="BT6" s="388"/>
      <c r="BU6" s="389"/>
      <c r="BV6" s="387">
        <v>2617203</v>
      </c>
      <c r="BW6" s="388"/>
      <c r="BX6" s="388"/>
      <c r="BY6" s="388"/>
      <c r="BZ6" s="388"/>
      <c r="CA6" s="388"/>
      <c r="CB6" s="388"/>
      <c r="CC6" s="389"/>
      <c r="CD6" s="390" t="s">
        <v>87</v>
      </c>
      <c r="CE6" s="391"/>
      <c r="CF6" s="391"/>
      <c r="CG6" s="391"/>
      <c r="CH6" s="391"/>
      <c r="CI6" s="391"/>
      <c r="CJ6" s="391"/>
      <c r="CK6" s="391"/>
      <c r="CL6" s="391"/>
      <c r="CM6" s="391"/>
      <c r="CN6" s="391"/>
      <c r="CO6" s="391"/>
      <c r="CP6" s="391"/>
      <c r="CQ6" s="391"/>
      <c r="CR6" s="391"/>
      <c r="CS6" s="392"/>
      <c r="CT6" s="424">
        <v>113.4</v>
      </c>
      <c r="CU6" s="425"/>
      <c r="CV6" s="425"/>
      <c r="CW6" s="425"/>
      <c r="CX6" s="425"/>
      <c r="CY6" s="425"/>
      <c r="CZ6" s="425"/>
      <c r="DA6" s="426"/>
      <c r="DB6" s="424">
        <v>110.4</v>
      </c>
      <c r="DC6" s="425"/>
      <c r="DD6" s="425"/>
      <c r="DE6" s="425"/>
      <c r="DF6" s="425"/>
      <c r="DG6" s="425"/>
      <c r="DH6" s="425"/>
      <c r="DI6" s="426"/>
      <c r="DJ6" s="139"/>
      <c r="DK6" s="139"/>
      <c r="DL6" s="139"/>
      <c r="DM6" s="139"/>
      <c r="DN6" s="139"/>
      <c r="DO6" s="139"/>
    </row>
    <row r="7" spans="1:119" ht="18.75" customHeight="1" x14ac:dyDescent="0.15">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88</v>
      </c>
      <c r="AN7" s="417"/>
      <c r="AO7" s="417"/>
      <c r="AP7" s="417"/>
      <c r="AQ7" s="417"/>
      <c r="AR7" s="417"/>
      <c r="AS7" s="417"/>
      <c r="AT7" s="418"/>
      <c r="AU7" s="419" t="s">
        <v>89</v>
      </c>
      <c r="AV7" s="420"/>
      <c r="AW7" s="420"/>
      <c r="AX7" s="420"/>
      <c r="AY7" s="421" t="s">
        <v>90</v>
      </c>
      <c r="AZ7" s="422"/>
      <c r="BA7" s="422"/>
      <c r="BB7" s="422"/>
      <c r="BC7" s="422"/>
      <c r="BD7" s="422"/>
      <c r="BE7" s="422"/>
      <c r="BF7" s="422"/>
      <c r="BG7" s="422"/>
      <c r="BH7" s="422"/>
      <c r="BI7" s="422"/>
      <c r="BJ7" s="422"/>
      <c r="BK7" s="422"/>
      <c r="BL7" s="422"/>
      <c r="BM7" s="423"/>
      <c r="BN7" s="387">
        <v>2139991</v>
      </c>
      <c r="BO7" s="388"/>
      <c r="BP7" s="388"/>
      <c r="BQ7" s="388"/>
      <c r="BR7" s="388"/>
      <c r="BS7" s="388"/>
      <c r="BT7" s="388"/>
      <c r="BU7" s="389"/>
      <c r="BV7" s="387">
        <v>2469849</v>
      </c>
      <c r="BW7" s="388"/>
      <c r="BX7" s="388"/>
      <c r="BY7" s="388"/>
      <c r="BZ7" s="388"/>
      <c r="CA7" s="388"/>
      <c r="CB7" s="388"/>
      <c r="CC7" s="389"/>
      <c r="CD7" s="390" t="s">
        <v>91</v>
      </c>
      <c r="CE7" s="391"/>
      <c r="CF7" s="391"/>
      <c r="CG7" s="391"/>
      <c r="CH7" s="391"/>
      <c r="CI7" s="391"/>
      <c r="CJ7" s="391"/>
      <c r="CK7" s="391"/>
      <c r="CL7" s="391"/>
      <c r="CM7" s="391"/>
      <c r="CN7" s="391"/>
      <c r="CO7" s="391"/>
      <c r="CP7" s="391"/>
      <c r="CQ7" s="391"/>
      <c r="CR7" s="391"/>
      <c r="CS7" s="392"/>
      <c r="CT7" s="387">
        <v>12234192</v>
      </c>
      <c r="CU7" s="388"/>
      <c r="CV7" s="388"/>
      <c r="CW7" s="388"/>
      <c r="CX7" s="388"/>
      <c r="CY7" s="388"/>
      <c r="CZ7" s="388"/>
      <c r="DA7" s="389"/>
      <c r="DB7" s="387">
        <v>12156522</v>
      </c>
      <c r="DC7" s="388"/>
      <c r="DD7" s="388"/>
      <c r="DE7" s="388"/>
      <c r="DF7" s="388"/>
      <c r="DG7" s="388"/>
      <c r="DH7" s="388"/>
      <c r="DI7" s="389"/>
      <c r="DJ7" s="139"/>
      <c r="DK7" s="139"/>
      <c r="DL7" s="139"/>
      <c r="DM7" s="139"/>
      <c r="DN7" s="139"/>
      <c r="DO7" s="139"/>
    </row>
    <row r="8" spans="1:119" ht="18.75" customHeight="1" thickBot="1" x14ac:dyDescent="0.2">
      <c r="A8" s="140"/>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92</v>
      </c>
      <c r="AN8" s="417"/>
      <c r="AO8" s="417"/>
      <c r="AP8" s="417"/>
      <c r="AQ8" s="417"/>
      <c r="AR8" s="417"/>
      <c r="AS8" s="417"/>
      <c r="AT8" s="418"/>
      <c r="AU8" s="419" t="s">
        <v>93</v>
      </c>
      <c r="AV8" s="420"/>
      <c r="AW8" s="420"/>
      <c r="AX8" s="420"/>
      <c r="AY8" s="421" t="s">
        <v>94</v>
      </c>
      <c r="AZ8" s="422"/>
      <c r="BA8" s="422"/>
      <c r="BB8" s="422"/>
      <c r="BC8" s="422"/>
      <c r="BD8" s="422"/>
      <c r="BE8" s="422"/>
      <c r="BF8" s="422"/>
      <c r="BG8" s="422"/>
      <c r="BH8" s="422"/>
      <c r="BI8" s="422"/>
      <c r="BJ8" s="422"/>
      <c r="BK8" s="422"/>
      <c r="BL8" s="422"/>
      <c r="BM8" s="423"/>
      <c r="BN8" s="387">
        <v>113162</v>
      </c>
      <c r="BO8" s="388"/>
      <c r="BP8" s="388"/>
      <c r="BQ8" s="388"/>
      <c r="BR8" s="388"/>
      <c r="BS8" s="388"/>
      <c r="BT8" s="388"/>
      <c r="BU8" s="389"/>
      <c r="BV8" s="387">
        <v>147354</v>
      </c>
      <c r="BW8" s="388"/>
      <c r="BX8" s="388"/>
      <c r="BY8" s="388"/>
      <c r="BZ8" s="388"/>
      <c r="CA8" s="388"/>
      <c r="CB8" s="388"/>
      <c r="CC8" s="389"/>
      <c r="CD8" s="390" t="s">
        <v>95</v>
      </c>
      <c r="CE8" s="391"/>
      <c r="CF8" s="391"/>
      <c r="CG8" s="391"/>
      <c r="CH8" s="391"/>
      <c r="CI8" s="391"/>
      <c r="CJ8" s="391"/>
      <c r="CK8" s="391"/>
      <c r="CL8" s="391"/>
      <c r="CM8" s="391"/>
      <c r="CN8" s="391"/>
      <c r="CO8" s="391"/>
      <c r="CP8" s="391"/>
      <c r="CQ8" s="391"/>
      <c r="CR8" s="391"/>
      <c r="CS8" s="392"/>
      <c r="CT8" s="427">
        <v>0.68</v>
      </c>
      <c r="CU8" s="428"/>
      <c r="CV8" s="428"/>
      <c r="CW8" s="428"/>
      <c r="CX8" s="428"/>
      <c r="CY8" s="428"/>
      <c r="CZ8" s="428"/>
      <c r="DA8" s="429"/>
      <c r="DB8" s="427">
        <v>0.68</v>
      </c>
      <c r="DC8" s="428"/>
      <c r="DD8" s="428"/>
      <c r="DE8" s="428"/>
      <c r="DF8" s="428"/>
      <c r="DG8" s="428"/>
      <c r="DH8" s="428"/>
      <c r="DI8" s="429"/>
      <c r="DJ8" s="139"/>
      <c r="DK8" s="139"/>
      <c r="DL8" s="139"/>
      <c r="DM8" s="139"/>
      <c r="DN8" s="139"/>
      <c r="DO8" s="139"/>
    </row>
    <row r="9" spans="1:119" ht="18.75" customHeight="1" thickBot="1" x14ac:dyDescent="0.2">
      <c r="A9" s="140"/>
      <c r="B9" s="381" t="s">
        <v>96</v>
      </c>
      <c r="C9" s="382"/>
      <c r="D9" s="382"/>
      <c r="E9" s="382"/>
      <c r="F9" s="382"/>
      <c r="G9" s="382"/>
      <c r="H9" s="382"/>
      <c r="I9" s="382"/>
      <c r="J9" s="382"/>
      <c r="K9" s="430"/>
      <c r="L9" s="431" t="s">
        <v>97</v>
      </c>
      <c r="M9" s="432"/>
      <c r="N9" s="432"/>
      <c r="O9" s="432"/>
      <c r="P9" s="432"/>
      <c r="Q9" s="433"/>
      <c r="R9" s="434">
        <v>62096</v>
      </c>
      <c r="S9" s="435"/>
      <c r="T9" s="435"/>
      <c r="U9" s="435"/>
      <c r="V9" s="436"/>
      <c r="W9" s="344" t="s">
        <v>98</v>
      </c>
      <c r="X9" s="345"/>
      <c r="Y9" s="345"/>
      <c r="Z9" s="345"/>
      <c r="AA9" s="345"/>
      <c r="AB9" s="345"/>
      <c r="AC9" s="345"/>
      <c r="AD9" s="345"/>
      <c r="AE9" s="345"/>
      <c r="AF9" s="345"/>
      <c r="AG9" s="345"/>
      <c r="AH9" s="345"/>
      <c r="AI9" s="345"/>
      <c r="AJ9" s="345"/>
      <c r="AK9" s="345"/>
      <c r="AL9" s="346"/>
      <c r="AM9" s="416" t="s">
        <v>99</v>
      </c>
      <c r="AN9" s="417"/>
      <c r="AO9" s="417"/>
      <c r="AP9" s="417"/>
      <c r="AQ9" s="417"/>
      <c r="AR9" s="417"/>
      <c r="AS9" s="417"/>
      <c r="AT9" s="418"/>
      <c r="AU9" s="419" t="s">
        <v>78</v>
      </c>
      <c r="AV9" s="420"/>
      <c r="AW9" s="420"/>
      <c r="AX9" s="420"/>
      <c r="AY9" s="421" t="s">
        <v>100</v>
      </c>
      <c r="AZ9" s="422"/>
      <c r="BA9" s="422"/>
      <c r="BB9" s="422"/>
      <c r="BC9" s="422"/>
      <c r="BD9" s="422"/>
      <c r="BE9" s="422"/>
      <c r="BF9" s="422"/>
      <c r="BG9" s="422"/>
      <c r="BH9" s="422"/>
      <c r="BI9" s="422"/>
      <c r="BJ9" s="422"/>
      <c r="BK9" s="422"/>
      <c r="BL9" s="422"/>
      <c r="BM9" s="423"/>
      <c r="BN9" s="387">
        <v>-34192</v>
      </c>
      <c r="BO9" s="388"/>
      <c r="BP9" s="388"/>
      <c r="BQ9" s="388"/>
      <c r="BR9" s="388"/>
      <c r="BS9" s="388"/>
      <c r="BT9" s="388"/>
      <c r="BU9" s="389"/>
      <c r="BV9" s="387">
        <v>116095</v>
      </c>
      <c r="BW9" s="388"/>
      <c r="BX9" s="388"/>
      <c r="BY9" s="388"/>
      <c r="BZ9" s="388"/>
      <c r="CA9" s="388"/>
      <c r="CB9" s="388"/>
      <c r="CC9" s="389"/>
      <c r="CD9" s="390" t="s">
        <v>101</v>
      </c>
      <c r="CE9" s="391"/>
      <c r="CF9" s="391"/>
      <c r="CG9" s="391"/>
      <c r="CH9" s="391"/>
      <c r="CI9" s="391"/>
      <c r="CJ9" s="391"/>
      <c r="CK9" s="391"/>
      <c r="CL9" s="391"/>
      <c r="CM9" s="391"/>
      <c r="CN9" s="391"/>
      <c r="CO9" s="391"/>
      <c r="CP9" s="391"/>
      <c r="CQ9" s="391"/>
      <c r="CR9" s="391"/>
      <c r="CS9" s="392"/>
      <c r="CT9" s="384">
        <v>11.8</v>
      </c>
      <c r="CU9" s="385"/>
      <c r="CV9" s="385"/>
      <c r="CW9" s="385"/>
      <c r="CX9" s="385"/>
      <c r="CY9" s="385"/>
      <c r="CZ9" s="385"/>
      <c r="DA9" s="386"/>
      <c r="DB9" s="384">
        <v>10.199999999999999</v>
      </c>
      <c r="DC9" s="385"/>
      <c r="DD9" s="385"/>
      <c r="DE9" s="385"/>
      <c r="DF9" s="385"/>
      <c r="DG9" s="385"/>
      <c r="DH9" s="385"/>
      <c r="DI9" s="386"/>
      <c r="DJ9" s="139"/>
      <c r="DK9" s="139"/>
      <c r="DL9" s="139"/>
      <c r="DM9" s="139"/>
      <c r="DN9" s="139"/>
      <c r="DO9" s="139"/>
    </row>
    <row r="10" spans="1:119" ht="18.75" customHeight="1" thickBot="1" x14ac:dyDescent="0.2">
      <c r="A10" s="140"/>
      <c r="B10" s="381"/>
      <c r="C10" s="382"/>
      <c r="D10" s="382"/>
      <c r="E10" s="382"/>
      <c r="F10" s="382"/>
      <c r="G10" s="382"/>
      <c r="H10" s="382"/>
      <c r="I10" s="382"/>
      <c r="J10" s="382"/>
      <c r="K10" s="430"/>
      <c r="L10" s="437" t="s">
        <v>102</v>
      </c>
      <c r="M10" s="417"/>
      <c r="N10" s="417"/>
      <c r="O10" s="417"/>
      <c r="P10" s="417"/>
      <c r="Q10" s="418"/>
      <c r="R10" s="438">
        <v>63060</v>
      </c>
      <c r="S10" s="439"/>
      <c r="T10" s="439"/>
      <c r="U10" s="439"/>
      <c r="V10" s="440"/>
      <c r="W10" s="375"/>
      <c r="X10" s="376"/>
      <c r="Y10" s="376"/>
      <c r="Z10" s="376"/>
      <c r="AA10" s="376"/>
      <c r="AB10" s="376"/>
      <c r="AC10" s="376"/>
      <c r="AD10" s="376"/>
      <c r="AE10" s="376"/>
      <c r="AF10" s="376"/>
      <c r="AG10" s="376"/>
      <c r="AH10" s="376"/>
      <c r="AI10" s="376"/>
      <c r="AJ10" s="376"/>
      <c r="AK10" s="376"/>
      <c r="AL10" s="379"/>
      <c r="AM10" s="416" t="s">
        <v>103</v>
      </c>
      <c r="AN10" s="417"/>
      <c r="AO10" s="417"/>
      <c r="AP10" s="417"/>
      <c r="AQ10" s="417"/>
      <c r="AR10" s="417"/>
      <c r="AS10" s="417"/>
      <c r="AT10" s="418"/>
      <c r="AU10" s="419" t="s">
        <v>104</v>
      </c>
      <c r="AV10" s="420"/>
      <c r="AW10" s="420"/>
      <c r="AX10" s="420"/>
      <c r="AY10" s="421" t="s">
        <v>105</v>
      </c>
      <c r="AZ10" s="422"/>
      <c r="BA10" s="422"/>
      <c r="BB10" s="422"/>
      <c r="BC10" s="422"/>
      <c r="BD10" s="422"/>
      <c r="BE10" s="422"/>
      <c r="BF10" s="422"/>
      <c r="BG10" s="422"/>
      <c r="BH10" s="422"/>
      <c r="BI10" s="422"/>
      <c r="BJ10" s="422"/>
      <c r="BK10" s="422"/>
      <c r="BL10" s="422"/>
      <c r="BM10" s="423"/>
      <c r="BN10" s="387">
        <v>1457</v>
      </c>
      <c r="BO10" s="388"/>
      <c r="BP10" s="388"/>
      <c r="BQ10" s="388"/>
      <c r="BR10" s="388"/>
      <c r="BS10" s="388"/>
      <c r="BT10" s="388"/>
      <c r="BU10" s="389"/>
      <c r="BV10" s="387">
        <v>3284</v>
      </c>
      <c r="BW10" s="388"/>
      <c r="BX10" s="388"/>
      <c r="BY10" s="388"/>
      <c r="BZ10" s="388"/>
      <c r="CA10" s="388"/>
      <c r="CB10" s="388"/>
      <c r="CC10" s="38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381"/>
      <c r="C11" s="382"/>
      <c r="D11" s="382"/>
      <c r="E11" s="382"/>
      <c r="F11" s="382"/>
      <c r="G11" s="382"/>
      <c r="H11" s="382"/>
      <c r="I11" s="382"/>
      <c r="J11" s="382"/>
      <c r="K11" s="430"/>
      <c r="L11" s="441" t="s">
        <v>107</v>
      </c>
      <c r="M11" s="442"/>
      <c r="N11" s="442"/>
      <c r="O11" s="442"/>
      <c r="P11" s="442"/>
      <c r="Q11" s="443"/>
      <c r="R11" s="444" t="s">
        <v>108</v>
      </c>
      <c r="S11" s="445"/>
      <c r="T11" s="445"/>
      <c r="U11" s="445"/>
      <c r="V11" s="446"/>
      <c r="W11" s="375"/>
      <c r="X11" s="376"/>
      <c r="Y11" s="376"/>
      <c r="Z11" s="376"/>
      <c r="AA11" s="376"/>
      <c r="AB11" s="376"/>
      <c r="AC11" s="376"/>
      <c r="AD11" s="376"/>
      <c r="AE11" s="376"/>
      <c r="AF11" s="376"/>
      <c r="AG11" s="376"/>
      <c r="AH11" s="376"/>
      <c r="AI11" s="376"/>
      <c r="AJ11" s="376"/>
      <c r="AK11" s="376"/>
      <c r="AL11" s="379"/>
      <c r="AM11" s="416" t="s">
        <v>109</v>
      </c>
      <c r="AN11" s="417"/>
      <c r="AO11" s="417"/>
      <c r="AP11" s="417"/>
      <c r="AQ11" s="417"/>
      <c r="AR11" s="417"/>
      <c r="AS11" s="417"/>
      <c r="AT11" s="418"/>
      <c r="AU11" s="419" t="s">
        <v>78</v>
      </c>
      <c r="AV11" s="420"/>
      <c r="AW11" s="420"/>
      <c r="AX11" s="420"/>
      <c r="AY11" s="421" t="s">
        <v>110</v>
      </c>
      <c r="AZ11" s="422"/>
      <c r="BA11" s="422"/>
      <c r="BB11" s="422"/>
      <c r="BC11" s="422"/>
      <c r="BD11" s="422"/>
      <c r="BE11" s="422"/>
      <c r="BF11" s="422"/>
      <c r="BG11" s="422"/>
      <c r="BH11" s="422"/>
      <c r="BI11" s="422"/>
      <c r="BJ11" s="422"/>
      <c r="BK11" s="422"/>
      <c r="BL11" s="422"/>
      <c r="BM11" s="423"/>
      <c r="BN11" s="387">
        <v>55910</v>
      </c>
      <c r="BO11" s="388"/>
      <c r="BP11" s="388"/>
      <c r="BQ11" s="388"/>
      <c r="BR11" s="388"/>
      <c r="BS11" s="388"/>
      <c r="BT11" s="388"/>
      <c r="BU11" s="389"/>
      <c r="BV11" s="387" t="s">
        <v>111</v>
      </c>
      <c r="BW11" s="388"/>
      <c r="BX11" s="388"/>
      <c r="BY11" s="388"/>
      <c r="BZ11" s="388"/>
      <c r="CA11" s="388"/>
      <c r="CB11" s="388"/>
      <c r="CC11" s="389"/>
      <c r="CD11" s="390" t="s">
        <v>112</v>
      </c>
      <c r="CE11" s="391"/>
      <c r="CF11" s="391"/>
      <c r="CG11" s="391"/>
      <c r="CH11" s="391"/>
      <c r="CI11" s="391"/>
      <c r="CJ11" s="391"/>
      <c r="CK11" s="391"/>
      <c r="CL11" s="391"/>
      <c r="CM11" s="391"/>
      <c r="CN11" s="391"/>
      <c r="CO11" s="391"/>
      <c r="CP11" s="391"/>
      <c r="CQ11" s="391"/>
      <c r="CR11" s="391"/>
      <c r="CS11" s="392"/>
      <c r="CT11" s="427" t="s">
        <v>111</v>
      </c>
      <c r="CU11" s="428"/>
      <c r="CV11" s="428"/>
      <c r="CW11" s="428"/>
      <c r="CX11" s="428"/>
      <c r="CY11" s="428"/>
      <c r="CZ11" s="428"/>
      <c r="DA11" s="429"/>
      <c r="DB11" s="427" t="s">
        <v>111</v>
      </c>
      <c r="DC11" s="428"/>
      <c r="DD11" s="428"/>
      <c r="DE11" s="428"/>
      <c r="DF11" s="428"/>
      <c r="DG11" s="428"/>
      <c r="DH11" s="428"/>
      <c r="DI11" s="429"/>
      <c r="DJ11" s="139"/>
      <c r="DK11" s="139"/>
      <c r="DL11" s="139"/>
      <c r="DM11" s="139"/>
      <c r="DN11" s="139"/>
      <c r="DO11" s="139"/>
    </row>
    <row r="12" spans="1:119" ht="18.75" customHeight="1" x14ac:dyDescent="0.15">
      <c r="A12" s="140"/>
      <c r="B12" s="447" t="s">
        <v>113</v>
      </c>
      <c r="C12" s="448"/>
      <c r="D12" s="448"/>
      <c r="E12" s="448"/>
      <c r="F12" s="448"/>
      <c r="G12" s="448"/>
      <c r="H12" s="448"/>
      <c r="I12" s="448"/>
      <c r="J12" s="448"/>
      <c r="K12" s="449"/>
      <c r="L12" s="456" t="s">
        <v>114</v>
      </c>
      <c r="M12" s="457"/>
      <c r="N12" s="457"/>
      <c r="O12" s="457"/>
      <c r="P12" s="457"/>
      <c r="Q12" s="458"/>
      <c r="R12" s="459">
        <v>62508</v>
      </c>
      <c r="S12" s="460"/>
      <c r="T12" s="460"/>
      <c r="U12" s="460"/>
      <c r="V12" s="461"/>
      <c r="W12" s="462" t="s">
        <v>1</v>
      </c>
      <c r="X12" s="420"/>
      <c r="Y12" s="420"/>
      <c r="Z12" s="420"/>
      <c r="AA12" s="420"/>
      <c r="AB12" s="463"/>
      <c r="AC12" s="419" t="s">
        <v>115</v>
      </c>
      <c r="AD12" s="420"/>
      <c r="AE12" s="420"/>
      <c r="AF12" s="420"/>
      <c r="AG12" s="463"/>
      <c r="AH12" s="419" t="s">
        <v>116</v>
      </c>
      <c r="AI12" s="420"/>
      <c r="AJ12" s="420"/>
      <c r="AK12" s="420"/>
      <c r="AL12" s="464"/>
      <c r="AM12" s="416" t="s">
        <v>117</v>
      </c>
      <c r="AN12" s="417"/>
      <c r="AO12" s="417"/>
      <c r="AP12" s="417"/>
      <c r="AQ12" s="417"/>
      <c r="AR12" s="417"/>
      <c r="AS12" s="417"/>
      <c r="AT12" s="418"/>
      <c r="AU12" s="419" t="s">
        <v>118</v>
      </c>
      <c r="AV12" s="420"/>
      <c r="AW12" s="420"/>
      <c r="AX12" s="420"/>
      <c r="AY12" s="421" t="s">
        <v>119</v>
      </c>
      <c r="AZ12" s="422"/>
      <c r="BA12" s="422"/>
      <c r="BB12" s="422"/>
      <c r="BC12" s="422"/>
      <c r="BD12" s="422"/>
      <c r="BE12" s="422"/>
      <c r="BF12" s="422"/>
      <c r="BG12" s="422"/>
      <c r="BH12" s="422"/>
      <c r="BI12" s="422"/>
      <c r="BJ12" s="422"/>
      <c r="BK12" s="422"/>
      <c r="BL12" s="422"/>
      <c r="BM12" s="423"/>
      <c r="BN12" s="387">
        <v>900000</v>
      </c>
      <c r="BO12" s="388"/>
      <c r="BP12" s="388"/>
      <c r="BQ12" s="388"/>
      <c r="BR12" s="388"/>
      <c r="BS12" s="388"/>
      <c r="BT12" s="388"/>
      <c r="BU12" s="389"/>
      <c r="BV12" s="387">
        <v>300000</v>
      </c>
      <c r="BW12" s="388"/>
      <c r="BX12" s="388"/>
      <c r="BY12" s="388"/>
      <c r="BZ12" s="388"/>
      <c r="CA12" s="388"/>
      <c r="CB12" s="388"/>
      <c r="CC12" s="389"/>
      <c r="CD12" s="390" t="s">
        <v>120</v>
      </c>
      <c r="CE12" s="391"/>
      <c r="CF12" s="391"/>
      <c r="CG12" s="391"/>
      <c r="CH12" s="391"/>
      <c r="CI12" s="391"/>
      <c r="CJ12" s="391"/>
      <c r="CK12" s="391"/>
      <c r="CL12" s="391"/>
      <c r="CM12" s="391"/>
      <c r="CN12" s="391"/>
      <c r="CO12" s="391"/>
      <c r="CP12" s="391"/>
      <c r="CQ12" s="391"/>
      <c r="CR12" s="391"/>
      <c r="CS12" s="392"/>
      <c r="CT12" s="427" t="s">
        <v>121</v>
      </c>
      <c r="CU12" s="428"/>
      <c r="CV12" s="428"/>
      <c r="CW12" s="428"/>
      <c r="CX12" s="428"/>
      <c r="CY12" s="428"/>
      <c r="CZ12" s="428"/>
      <c r="DA12" s="429"/>
      <c r="DB12" s="427" t="s">
        <v>121</v>
      </c>
      <c r="DC12" s="428"/>
      <c r="DD12" s="428"/>
      <c r="DE12" s="428"/>
      <c r="DF12" s="428"/>
      <c r="DG12" s="428"/>
      <c r="DH12" s="428"/>
      <c r="DI12" s="429"/>
      <c r="DJ12" s="139"/>
      <c r="DK12" s="139"/>
      <c r="DL12" s="139"/>
      <c r="DM12" s="139"/>
      <c r="DN12" s="139"/>
      <c r="DO12" s="139"/>
    </row>
    <row r="13" spans="1:119" ht="18.75" customHeight="1" x14ac:dyDescent="0.15">
      <c r="A13" s="140"/>
      <c r="B13" s="450"/>
      <c r="C13" s="451"/>
      <c r="D13" s="451"/>
      <c r="E13" s="451"/>
      <c r="F13" s="451"/>
      <c r="G13" s="451"/>
      <c r="H13" s="451"/>
      <c r="I13" s="451"/>
      <c r="J13" s="451"/>
      <c r="K13" s="452"/>
      <c r="L13" s="150"/>
      <c r="M13" s="475" t="s">
        <v>122</v>
      </c>
      <c r="N13" s="476"/>
      <c r="O13" s="476"/>
      <c r="P13" s="476"/>
      <c r="Q13" s="477"/>
      <c r="R13" s="468">
        <v>62048</v>
      </c>
      <c r="S13" s="469"/>
      <c r="T13" s="469"/>
      <c r="U13" s="469"/>
      <c r="V13" s="470"/>
      <c r="W13" s="403" t="s">
        <v>123</v>
      </c>
      <c r="X13" s="404"/>
      <c r="Y13" s="404"/>
      <c r="Z13" s="404"/>
      <c r="AA13" s="404"/>
      <c r="AB13" s="394"/>
      <c r="AC13" s="438">
        <v>328</v>
      </c>
      <c r="AD13" s="439"/>
      <c r="AE13" s="439"/>
      <c r="AF13" s="439"/>
      <c r="AG13" s="478"/>
      <c r="AH13" s="438">
        <v>326</v>
      </c>
      <c r="AI13" s="439"/>
      <c r="AJ13" s="439"/>
      <c r="AK13" s="439"/>
      <c r="AL13" s="440"/>
      <c r="AM13" s="416" t="s">
        <v>124</v>
      </c>
      <c r="AN13" s="417"/>
      <c r="AO13" s="417"/>
      <c r="AP13" s="417"/>
      <c r="AQ13" s="417"/>
      <c r="AR13" s="417"/>
      <c r="AS13" s="417"/>
      <c r="AT13" s="418"/>
      <c r="AU13" s="419" t="s">
        <v>125</v>
      </c>
      <c r="AV13" s="420"/>
      <c r="AW13" s="420"/>
      <c r="AX13" s="420"/>
      <c r="AY13" s="421" t="s">
        <v>126</v>
      </c>
      <c r="AZ13" s="422"/>
      <c r="BA13" s="422"/>
      <c r="BB13" s="422"/>
      <c r="BC13" s="422"/>
      <c r="BD13" s="422"/>
      <c r="BE13" s="422"/>
      <c r="BF13" s="422"/>
      <c r="BG13" s="422"/>
      <c r="BH13" s="422"/>
      <c r="BI13" s="422"/>
      <c r="BJ13" s="422"/>
      <c r="BK13" s="422"/>
      <c r="BL13" s="422"/>
      <c r="BM13" s="423"/>
      <c r="BN13" s="387">
        <v>-876825</v>
      </c>
      <c r="BO13" s="388"/>
      <c r="BP13" s="388"/>
      <c r="BQ13" s="388"/>
      <c r="BR13" s="388"/>
      <c r="BS13" s="388"/>
      <c r="BT13" s="388"/>
      <c r="BU13" s="389"/>
      <c r="BV13" s="387">
        <v>-180621</v>
      </c>
      <c r="BW13" s="388"/>
      <c r="BX13" s="388"/>
      <c r="BY13" s="388"/>
      <c r="BZ13" s="388"/>
      <c r="CA13" s="388"/>
      <c r="CB13" s="388"/>
      <c r="CC13" s="389"/>
      <c r="CD13" s="390" t="s">
        <v>127</v>
      </c>
      <c r="CE13" s="391"/>
      <c r="CF13" s="391"/>
      <c r="CG13" s="391"/>
      <c r="CH13" s="391"/>
      <c r="CI13" s="391"/>
      <c r="CJ13" s="391"/>
      <c r="CK13" s="391"/>
      <c r="CL13" s="391"/>
      <c r="CM13" s="391"/>
      <c r="CN13" s="391"/>
      <c r="CO13" s="391"/>
      <c r="CP13" s="391"/>
      <c r="CQ13" s="391"/>
      <c r="CR13" s="391"/>
      <c r="CS13" s="392"/>
      <c r="CT13" s="384">
        <v>9.4</v>
      </c>
      <c r="CU13" s="385"/>
      <c r="CV13" s="385"/>
      <c r="CW13" s="385"/>
      <c r="CX13" s="385"/>
      <c r="CY13" s="385"/>
      <c r="CZ13" s="385"/>
      <c r="DA13" s="386"/>
      <c r="DB13" s="384">
        <v>10.6</v>
      </c>
      <c r="DC13" s="385"/>
      <c r="DD13" s="385"/>
      <c r="DE13" s="385"/>
      <c r="DF13" s="385"/>
      <c r="DG13" s="385"/>
      <c r="DH13" s="385"/>
      <c r="DI13" s="386"/>
      <c r="DJ13" s="139"/>
      <c r="DK13" s="139"/>
      <c r="DL13" s="139"/>
      <c r="DM13" s="139"/>
      <c r="DN13" s="139"/>
      <c r="DO13" s="139"/>
    </row>
    <row r="14" spans="1:119" ht="18.75" customHeight="1" thickBot="1" x14ac:dyDescent="0.2">
      <c r="A14" s="140"/>
      <c r="B14" s="450"/>
      <c r="C14" s="451"/>
      <c r="D14" s="451"/>
      <c r="E14" s="451"/>
      <c r="F14" s="451"/>
      <c r="G14" s="451"/>
      <c r="H14" s="451"/>
      <c r="I14" s="451"/>
      <c r="J14" s="451"/>
      <c r="K14" s="452"/>
      <c r="L14" s="465" t="s">
        <v>128</v>
      </c>
      <c r="M14" s="466"/>
      <c r="N14" s="466"/>
      <c r="O14" s="466"/>
      <c r="P14" s="466"/>
      <c r="Q14" s="467"/>
      <c r="R14" s="468">
        <v>62413</v>
      </c>
      <c r="S14" s="469"/>
      <c r="T14" s="469"/>
      <c r="U14" s="469"/>
      <c r="V14" s="470"/>
      <c r="W14" s="377"/>
      <c r="X14" s="378"/>
      <c r="Y14" s="378"/>
      <c r="Z14" s="378"/>
      <c r="AA14" s="378"/>
      <c r="AB14" s="367"/>
      <c r="AC14" s="471">
        <v>1.2</v>
      </c>
      <c r="AD14" s="472"/>
      <c r="AE14" s="472"/>
      <c r="AF14" s="472"/>
      <c r="AG14" s="473"/>
      <c r="AH14" s="471">
        <v>1.1000000000000001</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129</v>
      </c>
      <c r="CE14" s="480"/>
      <c r="CF14" s="480"/>
      <c r="CG14" s="480"/>
      <c r="CH14" s="480"/>
      <c r="CI14" s="480"/>
      <c r="CJ14" s="480"/>
      <c r="CK14" s="480"/>
      <c r="CL14" s="480"/>
      <c r="CM14" s="480"/>
      <c r="CN14" s="480"/>
      <c r="CO14" s="480"/>
      <c r="CP14" s="480"/>
      <c r="CQ14" s="480"/>
      <c r="CR14" s="480"/>
      <c r="CS14" s="481"/>
      <c r="CT14" s="482">
        <v>19.600000000000001</v>
      </c>
      <c r="CU14" s="483"/>
      <c r="CV14" s="483"/>
      <c r="CW14" s="483"/>
      <c r="CX14" s="483"/>
      <c r="CY14" s="483"/>
      <c r="CZ14" s="483"/>
      <c r="DA14" s="484"/>
      <c r="DB14" s="482">
        <v>20.100000000000001</v>
      </c>
      <c r="DC14" s="483"/>
      <c r="DD14" s="483"/>
      <c r="DE14" s="483"/>
      <c r="DF14" s="483"/>
      <c r="DG14" s="483"/>
      <c r="DH14" s="483"/>
      <c r="DI14" s="484"/>
      <c r="DJ14" s="139"/>
      <c r="DK14" s="139"/>
      <c r="DL14" s="139"/>
      <c r="DM14" s="139"/>
      <c r="DN14" s="139"/>
      <c r="DO14" s="139"/>
    </row>
    <row r="15" spans="1:119" ht="18.75" customHeight="1" x14ac:dyDescent="0.15">
      <c r="A15" s="140"/>
      <c r="B15" s="450"/>
      <c r="C15" s="451"/>
      <c r="D15" s="451"/>
      <c r="E15" s="451"/>
      <c r="F15" s="451"/>
      <c r="G15" s="451"/>
      <c r="H15" s="451"/>
      <c r="I15" s="451"/>
      <c r="J15" s="451"/>
      <c r="K15" s="452"/>
      <c r="L15" s="150"/>
      <c r="M15" s="475" t="s">
        <v>122</v>
      </c>
      <c r="N15" s="476"/>
      <c r="O15" s="476"/>
      <c r="P15" s="476"/>
      <c r="Q15" s="477"/>
      <c r="R15" s="468">
        <v>62028</v>
      </c>
      <c r="S15" s="469"/>
      <c r="T15" s="469"/>
      <c r="U15" s="469"/>
      <c r="V15" s="470"/>
      <c r="W15" s="403" t="s">
        <v>130</v>
      </c>
      <c r="X15" s="404"/>
      <c r="Y15" s="404"/>
      <c r="Z15" s="404"/>
      <c r="AA15" s="404"/>
      <c r="AB15" s="394"/>
      <c r="AC15" s="438">
        <v>6039</v>
      </c>
      <c r="AD15" s="439"/>
      <c r="AE15" s="439"/>
      <c r="AF15" s="439"/>
      <c r="AG15" s="478"/>
      <c r="AH15" s="438">
        <v>6028</v>
      </c>
      <c r="AI15" s="439"/>
      <c r="AJ15" s="439"/>
      <c r="AK15" s="439"/>
      <c r="AL15" s="440"/>
      <c r="AM15" s="416"/>
      <c r="AN15" s="417"/>
      <c r="AO15" s="417"/>
      <c r="AP15" s="417"/>
      <c r="AQ15" s="417"/>
      <c r="AR15" s="417"/>
      <c r="AS15" s="417"/>
      <c r="AT15" s="418"/>
      <c r="AU15" s="419"/>
      <c r="AV15" s="420"/>
      <c r="AW15" s="420"/>
      <c r="AX15" s="420"/>
      <c r="AY15" s="347" t="s">
        <v>131</v>
      </c>
      <c r="AZ15" s="348"/>
      <c r="BA15" s="348"/>
      <c r="BB15" s="348"/>
      <c r="BC15" s="348"/>
      <c r="BD15" s="348"/>
      <c r="BE15" s="348"/>
      <c r="BF15" s="348"/>
      <c r="BG15" s="348"/>
      <c r="BH15" s="348"/>
      <c r="BI15" s="348"/>
      <c r="BJ15" s="348"/>
      <c r="BK15" s="348"/>
      <c r="BL15" s="348"/>
      <c r="BM15" s="349"/>
      <c r="BN15" s="350">
        <v>6572105</v>
      </c>
      <c r="BO15" s="351"/>
      <c r="BP15" s="351"/>
      <c r="BQ15" s="351"/>
      <c r="BR15" s="351"/>
      <c r="BS15" s="351"/>
      <c r="BT15" s="351"/>
      <c r="BU15" s="352"/>
      <c r="BV15" s="350">
        <v>6431650</v>
      </c>
      <c r="BW15" s="351"/>
      <c r="BX15" s="351"/>
      <c r="BY15" s="351"/>
      <c r="BZ15" s="351"/>
      <c r="CA15" s="351"/>
      <c r="CB15" s="351"/>
      <c r="CC15" s="352"/>
      <c r="CD15" s="485" t="s">
        <v>132</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50"/>
      <c r="C16" s="451"/>
      <c r="D16" s="451"/>
      <c r="E16" s="451"/>
      <c r="F16" s="451"/>
      <c r="G16" s="451"/>
      <c r="H16" s="451"/>
      <c r="I16" s="451"/>
      <c r="J16" s="451"/>
      <c r="K16" s="452"/>
      <c r="L16" s="465" t="s">
        <v>133</v>
      </c>
      <c r="M16" s="496"/>
      <c r="N16" s="496"/>
      <c r="O16" s="496"/>
      <c r="P16" s="496"/>
      <c r="Q16" s="497"/>
      <c r="R16" s="488" t="s">
        <v>134</v>
      </c>
      <c r="S16" s="489"/>
      <c r="T16" s="489"/>
      <c r="U16" s="489"/>
      <c r="V16" s="490"/>
      <c r="W16" s="377"/>
      <c r="X16" s="378"/>
      <c r="Y16" s="378"/>
      <c r="Z16" s="378"/>
      <c r="AA16" s="378"/>
      <c r="AB16" s="367"/>
      <c r="AC16" s="471">
        <v>21.3</v>
      </c>
      <c r="AD16" s="472"/>
      <c r="AE16" s="472"/>
      <c r="AF16" s="472"/>
      <c r="AG16" s="473"/>
      <c r="AH16" s="471">
        <v>21.2</v>
      </c>
      <c r="AI16" s="472"/>
      <c r="AJ16" s="472"/>
      <c r="AK16" s="472"/>
      <c r="AL16" s="474"/>
      <c r="AM16" s="416"/>
      <c r="AN16" s="417"/>
      <c r="AO16" s="417"/>
      <c r="AP16" s="417"/>
      <c r="AQ16" s="417"/>
      <c r="AR16" s="417"/>
      <c r="AS16" s="417"/>
      <c r="AT16" s="418"/>
      <c r="AU16" s="419"/>
      <c r="AV16" s="420"/>
      <c r="AW16" s="420"/>
      <c r="AX16" s="420"/>
      <c r="AY16" s="421" t="s">
        <v>135</v>
      </c>
      <c r="AZ16" s="422"/>
      <c r="BA16" s="422"/>
      <c r="BB16" s="422"/>
      <c r="BC16" s="422"/>
      <c r="BD16" s="422"/>
      <c r="BE16" s="422"/>
      <c r="BF16" s="422"/>
      <c r="BG16" s="422"/>
      <c r="BH16" s="422"/>
      <c r="BI16" s="422"/>
      <c r="BJ16" s="422"/>
      <c r="BK16" s="422"/>
      <c r="BL16" s="422"/>
      <c r="BM16" s="423"/>
      <c r="BN16" s="387">
        <v>9622945</v>
      </c>
      <c r="BO16" s="388"/>
      <c r="BP16" s="388"/>
      <c r="BQ16" s="388"/>
      <c r="BR16" s="388"/>
      <c r="BS16" s="388"/>
      <c r="BT16" s="388"/>
      <c r="BU16" s="389"/>
      <c r="BV16" s="387">
        <v>9429402</v>
      </c>
      <c r="BW16" s="388"/>
      <c r="BX16" s="388"/>
      <c r="BY16" s="388"/>
      <c r="BZ16" s="388"/>
      <c r="CA16" s="388"/>
      <c r="CB16" s="388"/>
      <c r="CC16" s="389"/>
      <c r="CD16" s="154"/>
      <c r="CE16" s="494"/>
      <c r="CF16" s="494"/>
      <c r="CG16" s="494"/>
      <c r="CH16" s="494"/>
      <c r="CI16" s="494"/>
      <c r="CJ16" s="494"/>
      <c r="CK16" s="494"/>
      <c r="CL16" s="494"/>
      <c r="CM16" s="494"/>
      <c r="CN16" s="494"/>
      <c r="CO16" s="494"/>
      <c r="CP16" s="494"/>
      <c r="CQ16" s="494"/>
      <c r="CR16" s="494"/>
      <c r="CS16" s="495"/>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x14ac:dyDescent="0.2">
      <c r="A17" s="140"/>
      <c r="B17" s="453"/>
      <c r="C17" s="454"/>
      <c r="D17" s="454"/>
      <c r="E17" s="454"/>
      <c r="F17" s="454"/>
      <c r="G17" s="454"/>
      <c r="H17" s="454"/>
      <c r="I17" s="454"/>
      <c r="J17" s="454"/>
      <c r="K17" s="455"/>
      <c r="L17" s="155"/>
      <c r="M17" s="491" t="s">
        <v>136</v>
      </c>
      <c r="N17" s="492"/>
      <c r="O17" s="492"/>
      <c r="P17" s="492"/>
      <c r="Q17" s="493"/>
      <c r="R17" s="488" t="s">
        <v>137</v>
      </c>
      <c r="S17" s="489"/>
      <c r="T17" s="489"/>
      <c r="U17" s="489"/>
      <c r="V17" s="490"/>
      <c r="W17" s="403" t="s">
        <v>138</v>
      </c>
      <c r="X17" s="404"/>
      <c r="Y17" s="404"/>
      <c r="Z17" s="404"/>
      <c r="AA17" s="404"/>
      <c r="AB17" s="394"/>
      <c r="AC17" s="438">
        <v>22044</v>
      </c>
      <c r="AD17" s="439"/>
      <c r="AE17" s="439"/>
      <c r="AF17" s="439"/>
      <c r="AG17" s="478"/>
      <c r="AH17" s="438">
        <v>22099</v>
      </c>
      <c r="AI17" s="439"/>
      <c r="AJ17" s="439"/>
      <c r="AK17" s="439"/>
      <c r="AL17" s="440"/>
      <c r="AM17" s="416"/>
      <c r="AN17" s="417"/>
      <c r="AO17" s="417"/>
      <c r="AP17" s="417"/>
      <c r="AQ17" s="417"/>
      <c r="AR17" s="417"/>
      <c r="AS17" s="417"/>
      <c r="AT17" s="418"/>
      <c r="AU17" s="419"/>
      <c r="AV17" s="420"/>
      <c r="AW17" s="420"/>
      <c r="AX17" s="420"/>
      <c r="AY17" s="421" t="s">
        <v>139</v>
      </c>
      <c r="AZ17" s="422"/>
      <c r="BA17" s="422"/>
      <c r="BB17" s="422"/>
      <c r="BC17" s="422"/>
      <c r="BD17" s="422"/>
      <c r="BE17" s="422"/>
      <c r="BF17" s="422"/>
      <c r="BG17" s="422"/>
      <c r="BH17" s="422"/>
      <c r="BI17" s="422"/>
      <c r="BJ17" s="422"/>
      <c r="BK17" s="422"/>
      <c r="BL17" s="422"/>
      <c r="BM17" s="423"/>
      <c r="BN17" s="387">
        <v>8369980</v>
      </c>
      <c r="BO17" s="388"/>
      <c r="BP17" s="388"/>
      <c r="BQ17" s="388"/>
      <c r="BR17" s="388"/>
      <c r="BS17" s="388"/>
      <c r="BT17" s="388"/>
      <c r="BU17" s="389"/>
      <c r="BV17" s="387">
        <v>8182447</v>
      </c>
      <c r="BW17" s="388"/>
      <c r="BX17" s="388"/>
      <c r="BY17" s="388"/>
      <c r="BZ17" s="388"/>
      <c r="CA17" s="388"/>
      <c r="CB17" s="388"/>
      <c r="CC17" s="389"/>
      <c r="CD17" s="154"/>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x14ac:dyDescent="0.2">
      <c r="A18" s="140"/>
      <c r="B18" s="498" t="s">
        <v>140</v>
      </c>
      <c r="C18" s="430"/>
      <c r="D18" s="430"/>
      <c r="E18" s="499"/>
      <c r="F18" s="499"/>
      <c r="G18" s="499"/>
      <c r="H18" s="499"/>
      <c r="I18" s="499"/>
      <c r="J18" s="499"/>
      <c r="K18" s="499"/>
      <c r="L18" s="500">
        <v>19.690000000000001</v>
      </c>
      <c r="M18" s="500"/>
      <c r="N18" s="500"/>
      <c r="O18" s="500"/>
      <c r="P18" s="500"/>
      <c r="Q18" s="500"/>
      <c r="R18" s="501"/>
      <c r="S18" s="501"/>
      <c r="T18" s="501"/>
      <c r="U18" s="501"/>
      <c r="V18" s="502"/>
      <c r="W18" s="405"/>
      <c r="X18" s="406"/>
      <c r="Y18" s="406"/>
      <c r="Z18" s="406"/>
      <c r="AA18" s="406"/>
      <c r="AB18" s="397"/>
      <c r="AC18" s="503">
        <v>77.599999999999994</v>
      </c>
      <c r="AD18" s="504"/>
      <c r="AE18" s="504"/>
      <c r="AF18" s="504"/>
      <c r="AG18" s="505"/>
      <c r="AH18" s="503">
        <v>77.7</v>
      </c>
      <c r="AI18" s="504"/>
      <c r="AJ18" s="504"/>
      <c r="AK18" s="504"/>
      <c r="AL18" s="506"/>
      <c r="AM18" s="416"/>
      <c r="AN18" s="417"/>
      <c r="AO18" s="417"/>
      <c r="AP18" s="417"/>
      <c r="AQ18" s="417"/>
      <c r="AR18" s="417"/>
      <c r="AS18" s="417"/>
      <c r="AT18" s="418"/>
      <c r="AU18" s="419"/>
      <c r="AV18" s="420"/>
      <c r="AW18" s="420"/>
      <c r="AX18" s="420"/>
      <c r="AY18" s="421" t="s">
        <v>141</v>
      </c>
      <c r="AZ18" s="422"/>
      <c r="BA18" s="422"/>
      <c r="BB18" s="422"/>
      <c r="BC18" s="422"/>
      <c r="BD18" s="422"/>
      <c r="BE18" s="422"/>
      <c r="BF18" s="422"/>
      <c r="BG18" s="422"/>
      <c r="BH18" s="422"/>
      <c r="BI18" s="422"/>
      <c r="BJ18" s="422"/>
      <c r="BK18" s="422"/>
      <c r="BL18" s="422"/>
      <c r="BM18" s="423"/>
      <c r="BN18" s="387">
        <v>13078753</v>
      </c>
      <c r="BO18" s="388"/>
      <c r="BP18" s="388"/>
      <c r="BQ18" s="388"/>
      <c r="BR18" s="388"/>
      <c r="BS18" s="388"/>
      <c r="BT18" s="388"/>
      <c r="BU18" s="389"/>
      <c r="BV18" s="387">
        <v>12274918</v>
      </c>
      <c r="BW18" s="388"/>
      <c r="BX18" s="388"/>
      <c r="BY18" s="388"/>
      <c r="BZ18" s="388"/>
      <c r="CA18" s="388"/>
      <c r="CB18" s="388"/>
      <c r="CC18" s="389"/>
      <c r="CD18" s="154"/>
      <c r="CE18" s="494"/>
      <c r="CF18" s="494"/>
      <c r="CG18" s="494"/>
      <c r="CH18" s="494"/>
      <c r="CI18" s="494"/>
      <c r="CJ18" s="494"/>
      <c r="CK18" s="494"/>
      <c r="CL18" s="494"/>
      <c r="CM18" s="494"/>
      <c r="CN18" s="494"/>
      <c r="CO18" s="494"/>
      <c r="CP18" s="494"/>
      <c r="CQ18" s="494"/>
      <c r="CR18" s="494"/>
      <c r="CS18" s="495"/>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x14ac:dyDescent="0.2">
      <c r="A19" s="140"/>
      <c r="B19" s="498" t="s">
        <v>142</v>
      </c>
      <c r="C19" s="430"/>
      <c r="D19" s="430"/>
      <c r="E19" s="499"/>
      <c r="F19" s="499"/>
      <c r="G19" s="499"/>
      <c r="H19" s="499"/>
      <c r="I19" s="499"/>
      <c r="J19" s="499"/>
      <c r="K19" s="499"/>
      <c r="L19" s="507">
        <v>3154</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143</v>
      </c>
      <c r="AZ19" s="422"/>
      <c r="BA19" s="422"/>
      <c r="BB19" s="422"/>
      <c r="BC19" s="422"/>
      <c r="BD19" s="422"/>
      <c r="BE19" s="422"/>
      <c r="BF19" s="422"/>
      <c r="BG19" s="422"/>
      <c r="BH19" s="422"/>
      <c r="BI19" s="422"/>
      <c r="BJ19" s="422"/>
      <c r="BK19" s="422"/>
      <c r="BL19" s="422"/>
      <c r="BM19" s="423"/>
      <c r="BN19" s="387">
        <v>17341755</v>
      </c>
      <c r="BO19" s="388"/>
      <c r="BP19" s="388"/>
      <c r="BQ19" s="388"/>
      <c r="BR19" s="388"/>
      <c r="BS19" s="388"/>
      <c r="BT19" s="388"/>
      <c r="BU19" s="389"/>
      <c r="BV19" s="387">
        <v>19493371</v>
      </c>
      <c r="BW19" s="388"/>
      <c r="BX19" s="388"/>
      <c r="BY19" s="388"/>
      <c r="BZ19" s="388"/>
      <c r="CA19" s="388"/>
      <c r="CB19" s="388"/>
      <c r="CC19" s="389"/>
      <c r="CD19" s="154"/>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x14ac:dyDescent="0.2">
      <c r="A20" s="140"/>
      <c r="B20" s="498" t="s">
        <v>144</v>
      </c>
      <c r="C20" s="430"/>
      <c r="D20" s="430"/>
      <c r="E20" s="499"/>
      <c r="F20" s="499"/>
      <c r="G20" s="499"/>
      <c r="H20" s="499"/>
      <c r="I20" s="499"/>
      <c r="J20" s="499"/>
      <c r="K20" s="499"/>
      <c r="L20" s="507">
        <v>24097</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4"/>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x14ac:dyDescent="0.15">
      <c r="A21" s="140"/>
      <c r="B21" s="514" t="s">
        <v>145</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4"/>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x14ac:dyDescent="0.2">
      <c r="A22" s="140"/>
      <c r="B22" s="517" t="s">
        <v>146</v>
      </c>
      <c r="C22" s="518"/>
      <c r="D22" s="519"/>
      <c r="E22" s="399" t="s">
        <v>1</v>
      </c>
      <c r="F22" s="404"/>
      <c r="G22" s="404"/>
      <c r="H22" s="404"/>
      <c r="I22" s="404"/>
      <c r="J22" s="404"/>
      <c r="K22" s="394"/>
      <c r="L22" s="399" t="s">
        <v>147</v>
      </c>
      <c r="M22" s="404"/>
      <c r="N22" s="404"/>
      <c r="O22" s="404"/>
      <c r="P22" s="394"/>
      <c r="Q22" s="526" t="s">
        <v>148</v>
      </c>
      <c r="R22" s="527"/>
      <c r="S22" s="527"/>
      <c r="T22" s="527"/>
      <c r="U22" s="527"/>
      <c r="V22" s="528"/>
      <c r="W22" s="532" t="s">
        <v>149</v>
      </c>
      <c r="X22" s="518"/>
      <c r="Y22" s="519"/>
      <c r="Z22" s="399" t="s">
        <v>1</v>
      </c>
      <c r="AA22" s="404"/>
      <c r="AB22" s="404"/>
      <c r="AC22" s="404"/>
      <c r="AD22" s="404"/>
      <c r="AE22" s="404"/>
      <c r="AF22" s="404"/>
      <c r="AG22" s="394"/>
      <c r="AH22" s="545" t="s">
        <v>150</v>
      </c>
      <c r="AI22" s="404"/>
      <c r="AJ22" s="404"/>
      <c r="AK22" s="404"/>
      <c r="AL22" s="394"/>
      <c r="AM22" s="545" t="s">
        <v>151</v>
      </c>
      <c r="AN22" s="546"/>
      <c r="AO22" s="546"/>
      <c r="AP22" s="546"/>
      <c r="AQ22" s="546"/>
      <c r="AR22" s="547"/>
      <c r="AS22" s="526" t="s">
        <v>148</v>
      </c>
      <c r="AT22" s="527"/>
      <c r="AU22" s="527"/>
      <c r="AV22" s="527"/>
      <c r="AW22" s="527"/>
      <c r="AX22" s="551"/>
      <c r="AY22" s="553"/>
      <c r="AZ22" s="554"/>
      <c r="BA22" s="554"/>
      <c r="BB22" s="554"/>
      <c r="BC22" s="554"/>
      <c r="BD22" s="554"/>
      <c r="BE22" s="554"/>
      <c r="BF22" s="554"/>
      <c r="BG22" s="554"/>
      <c r="BH22" s="554"/>
      <c r="BI22" s="554"/>
      <c r="BJ22" s="554"/>
      <c r="BK22" s="554"/>
      <c r="BL22" s="554"/>
      <c r="BM22" s="555"/>
      <c r="BN22" s="556"/>
      <c r="BO22" s="557"/>
      <c r="BP22" s="557"/>
      <c r="BQ22" s="557"/>
      <c r="BR22" s="557"/>
      <c r="BS22" s="557"/>
      <c r="BT22" s="557"/>
      <c r="BU22" s="558"/>
      <c r="BV22" s="556"/>
      <c r="BW22" s="557"/>
      <c r="BX22" s="557"/>
      <c r="BY22" s="557"/>
      <c r="BZ22" s="557"/>
      <c r="CA22" s="557"/>
      <c r="CB22" s="557"/>
      <c r="CC22" s="558"/>
      <c r="CD22" s="154"/>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x14ac:dyDescent="0.15">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8"/>
      <c r="AN23" s="549"/>
      <c r="AO23" s="549"/>
      <c r="AP23" s="549"/>
      <c r="AQ23" s="549"/>
      <c r="AR23" s="550"/>
      <c r="AS23" s="529"/>
      <c r="AT23" s="530"/>
      <c r="AU23" s="530"/>
      <c r="AV23" s="530"/>
      <c r="AW23" s="530"/>
      <c r="AX23" s="552"/>
      <c r="AY23" s="347" t="s">
        <v>152</v>
      </c>
      <c r="AZ23" s="348"/>
      <c r="BA23" s="348"/>
      <c r="BB23" s="348"/>
      <c r="BC23" s="348"/>
      <c r="BD23" s="348"/>
      <c r="BE23" s="348"/>
      <c r="BF23" s="348"/>
      <c r="BG23" s="348"/>
      <c r="BH23" s="348"/>
      <c r="BI23" s="348"/>
      <c r="BJ23" s="348"/>
      <c r="BK23" s="348"/>
      <c r="BL23" s="348"/>
      <c r="BM23" s="349"/>
      <c r="BN23" s="387">
        <v>26176286</v>
      </c>
      <c r="BO23" s="388"/>
      <c r="BP23" s="388"/>
      <c r="BQ23" s="388"/>
      <c r="BR23" s="388"/>
      <c r="BS23" s="388"/>
      <c r="BT23" s="388"/>
      <c r="BU23" s="389"/>
      <c r="BV23" s="387">
        <v>26056851</v>
      </c>
      <c r="BW23" s="388"/>
      <c r="BX23" s="388"/>
      <c r="BY23" s="388"/>
      <c r="BZ23" s="388"/>
      <c r="CA23" s="388"/>
      <c r="CB23" s="388"/>
      <c r="CC23" s="389"/>
      <c r="CD23" s="154"/>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x14ac:dyDescent="0.2">
      <c r="A24" s="140"/>
      <c r="B24" s="520"/>
      <c r="C24" s="521"/>
      <c r="D24" s="522"/>
      <c r="E24" s="437" t="s">
        <v>153</v>
      </c>
      <c r="F24" s="417"/>
      <c r="G24" s="417"/>
      <c r="H24" s="417"/>
      <c r="I24" s="417"/>
      <c r="J24" s="417"/>
      <c r="K24" s="418"/>
      <c r="L24" s="438">
        <v>1</v>
      </c>
      <c r="M24" s="439"/>
      <c r="N24" s="439"/>
      <c r="O24" s="439"/>
      <c r="P24" s="478"/>
      <c r="Q24" s="438">
        <v>9640</v>
      </c>
      <c r="R24" s="439"/>
      <c r="S24" s="439"/>
      <c r="T24" s="439"/>
      <c r="U24" s="439"/>
      <c r="V24" s="478"/>
      <c r="W24" s="533"/>
      <c r="X24" s="521"/>
      <c r="Y24" s="522"/>
      <c r="Z24" s="437" t="s">
        <v>154</v>
      </c>
      <c r="AA24" s="417"/>
      <c r="AB24" s="417"/>
      <c r="AC24" s="417"/>
      <c r="AD24" s="417"/>
      <c r="AE24" s="417"/>
      <c r="AF24" s="417"/>
      <c r="AG24" s="418"/>
      <c r="AH24" s="438">
        <v>374</v>
      </c>
      <c r="AI24" s="439"/>
      <c r="AJ24" s="439"/>
      <c r="AK24" s="439"/>
      <c r="AL24" s="478"/>
      <c r="AM24" s="438">
        <v>1083478</v>
      </c>
      <c r="AN24" s="439"/>
      <c r="AO24" s="439"/>
      <c r="AP24" s="439"/>
      <c r="AQ24" s="439"/>
      <c r="AR24" s="478"/>
      <c r="AS24" s="438">
        <v>2897</v>
      </c>
      <c r="AT24" s="439"/>
      <c r="AU24" s="439"/>
      <c r="AV24" s="439"/>
      <c r="AW24" s="439"/>
      <c r="AX24" s="440"/>
      <c r="AY24" s="553" t="s">
        <v>155</v>
      </c>
      <c r="AZ24" s="554"/>
      <c r="BA24" s="554"/>
      <c r="BB24" s="554"/>
      <c r="BC24" s="554"/>
      <c r="BD24" s="554"/>
      <c r="BE24" s="554"/>
      <c r="BF24" s="554"/>
      <c r="BG24" s="554"/>
      <c r="BH24" s="554"/>
      <c r="BI24" s="554"/>
      <c r="BJ24" s="554"/>
      <c r="BK24" s="554"/>
      <c r="BL24" s="554"/>
      <c r="BM24" s="555"/>
      <c r="BN24" s="387">
        <v>17916568</v>
      </c>
      <c r="BO24" s="388"/>
      <c r="BP24" s="388"/>
      <c r="BQ24" s="388"/>
      <c r="BR24" s="388"/>
      <c r="BS24" s="388"/>
      <c r="BT24" s="388"/>
      <c r="BU24" s="389"/>
      <c r="BV24" s="387">
        <v>17787967</v>
      </c>
      <c r="BW24" s="388"/>
      <c r="BX24" s="388"/>
      <c r="BY24" s="388"/>
      <c r="BZ24" s="388"/>
      <c r="CA24" s="388"/>
      <c r="CB24" s="388"/>
      <c r="CC24" s="389"/>
      <c r="CD24" s="154"/>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x14ac:dyDescent="0.15">
      <c r="A25" s="140"/>
      <c r="B25" s="520"/>
      <c r="C25" s="521"/>
      <c r="D25" s="522"/>
      <c r="E25" s="437" t="s">
        <v>156</v>
      </c>
      <c r="F25" s="417"/>
      <c r="G25" s="417"/>
      <c r="H25" s="417"/>
      <c r="I25" s="417"/>
      <c r="J25" s="417"/>
      <c r="K25" s="418"/>
      <c r="L25" s="438">
        <v>1</v>
      </c>
      <c r="M25" s="439"/>
      <c r="N25" s="439"/>
      <c r="O25" s="439"/>
      <c r="P25" s="478"/>
      <c r="Q25" s="438">
        <v>7800</v>
      </c>
      <c r="R25" s="439"/>
      <c r="S25" s="439"/>
      <c r="T25" s="439"/>
      <c r="U25" s="439"/>
      <c r="V25" s="478"/>
      <c r="W25" s="533"/>
      <c r="X25" s="521"/>
      <c r="Y25" s="522"/>
      <c r="Z25" s="437" t="s">
        <v>157</v>
      </c>
      <c r="AA25" s="417"/>
      <c r="AB25" s="417"/>
      <c r="AC25" s="417"/>
      <c r="AD25" s="417"/>
      <c r="AE25" s="417"/>
      <c r="AF25" s="417"/>
      <c r="AG25" s="418"/>
      <c r="AH25" s="438" t="s">
        <v>121</v>
      </c>
      <c r="AI25" s="439"/>
      <c r="AJ25" s="439"/>
      <c r="AK25" s="439"/>
      <c r="AL25" s="478"/>
      <c r="AM25" s="438" t="s">
        <v>121</v>
      </c>
      <c r="AN25" s="439"/>
      <c r="AO25" s="439"/>
      <c r="AP25" s="439"/>
      <c r="AQ25" s="439"/>
      <c r="AR25" s="478"/>
      <c r="AS25" s="438" t="s">
        <v>121</v>
      </c>
      <c r="AT25" s="439"/>
      <c r="AU25" s="439"/>
      <c r="AV25" s="439"/>
      <c r="AW25" s="439"/>
      <c r="AX25" s="440"/>
      <c r="AY25" s="347" t="s">
        <v>158</v>
      </c>
      <c r="AZ25" s="348"/>
      <c r="BA25" s="348"/>
      <c r="BB25" s="348"/>
      <c r="BC25" s="348"/>
      <c r="BD25" s="348"/>
      <c r="BE25" s="348"/>
      <c r="BF25" s="348"/>
      <c r="BG25" s="348"/>
      <c r="BH25" s="348"/>
      <c r="BI25" s="348"/>
      <c r="BJ25" s="348"/>
      <c r="BK25" s="348"/>
      <c r="BL25" s="348"/>
      <c r="BM25" s="349"/>
      <c r="BN25" s="350">
        <v>9508357</v>
      </c>
      <c r="BO25" s="351"/>
      <c r="BP25" s="351"/>
      <c r="BQ25" s="351"/>
      <c r="BR25" s="351"/>
      <c r="BS25" s="351"/>
      <c r="BT25" s="351"/>
      <c r="BU25" s="352"/>
      <c r="BV25" s="350">
        <v>8445327</v>
      </c>
      <c r="BW25" s="351"/>
      <c r="BX25" s="351"/>
      <c r="BY25" s="351"/>
      <c r="BZ25" s="351"/>
      <c r="CA25" s="351"/>
      <c r="CB25" s="351"/>
      <c r="CC25" s="352"/>
      <c r="CD25" s="154"/>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9" customFormat="1" ht="18.75" customHeight="1" x14ac:dyDescent="0.15">
      <c r="A26" s="140"/>
      <c r="B26" s="520"/>
      <c r="C26" s="521"/>
      <c r="D26" s="522"/>
      <c r="E26" s="437" t="s">
        <v>159</v>
      </c>
      <c r="F26" s="417"/>
      <c r="G26" s="417"/>
      <c r="H26" s="417"/>
      <c r="I26" s="417"/>
      <c r="J26" s="417"/>
      <c r="K26" s="418"/>
      <c r="L26" s="438">
        <v>1</v>
      </c>
      <c r="M26" s="439"/>
      <c r="N26" s="439"/>
      <c r="O26" s="439"/>
      <c r="P26" s="478"/>
      <c r="Q26" s="438">
        <v>6570</v>
      </c>
      <c r="R26" s="439"/>
      <c r="S26" s="439"/>
      <c r="T26" s="439"/>
      <c r="U26" s="439"/>
      <c r="V26" s="478"/>
      <c r="W26" s="533"/>
      <c r="X26" s="521"/>
      <c r="Y26" s="522"/>
      <c r="Z26" s="437" t="s">
        <v>160</v>
      </c>
      <c r="AA26" s="543"/>
      <c r="AB26" s="543"/>
      <c r="AC26" s="543"/>
      <c r="AD26" s="543"/>
      <c r="AE26" s="543"/>
      <c r="AF26" s="543"/>
      <c r="AG26" s="544"/>
      <c r="AH26" s="438">
        <v>5</v>
      </c>
      <c r="AI26" s="439"/>
      <c r="AJ26" s="439"/>
      <c r="AK26" s="439"/>
      <c r="AL26" s="478"/>
      <c r="AM26" s="438">
        <v>13930</v>
      </c>
      <c r="AN26" s="439"/>
      <c r="AO26" s="439"/>
      <c r="AP26" s="439"/>
      <c r="AQ26" s="439"/>
      <c r="AR26" s="478"/>
      <c r="AS26" s="438">
        <v>2786</v>
      </c>
      <c r="AT26" s="439"/>
      <c r="AU26" s="439"/>
      <c r="AV26" s="439"/>
      <c r="AW26" s="439"/>
      <c r="AX26" s="440"/>
      <c r="AY26" s="390" t="s">
        <v>161</v>
      </c>
      <c r="AZ26" s="391"/>
      <c r="BA26" s="391"/>
      <c r="BB26" s="391"/>
      <c r="BC26" s="391"/>
      <c r="BD26" s="391"/>
      <c r="BE26" s="391"/>
      <c r="BF26" s="391"/>
      <c r="BG26" s="391"/>
      <c r="BH26" s="391"/>
      <c r="BI26" s="391"/>
      <c r="BJ26" s="391"/>
      <c r="BK26" s="391"/>
      <c r="BL26" s="391"/>
      <c r="BM26" s="392"/>
      <c r="BN26" s="387" t="s">
        <v>121</v>
      </c>
      <c r="BO26" s="388"/>
      <c r="BP26" s="388"/>
      <c r="BQ26" s="388"/>
      <c r="BR26" s="388"/>
      <c r="BS26" s="388"/>
      <c r="BT26" s="388"/>
      <c r="BU26" s="389"/>
      <c r="BV26" s="387" t="s">
        <v>121</v>
      </c>
      <c r="BW26" s="388"/>
      <c r="BX26" s="388"/>
      <c r="BY26" s="388"/>
      <c r="BZ26" s="388"/>
      <c r="CA26" s="388"/>
      <c r="CB26" s="388"/>
      <c r="CC26" s="389"/>
      <c r="CD26" s="154"/>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x14ac:dyDescent="0.2">
      <c r="A27" s="140"/>
      <c r="B27" s="520"/>
      <c r="C27" s="521"/>
      <c r="D27" s="522"/>
      <c r="E27" s="437" t="s">
        <v>162</v>
      </c>
      <c r="F27" s="417"/>
      <c r="G27" s="417"/>
      <c r="H27" s="417"/>
      <c r="I27" s="417"/>
      <c r="J27" s="417"/>
      <c r="K27" s="418"/>
      <c r="L27" s="438">
        <v>1</v>
      </c>
      <c r="M27" s="439"/>
      <c r="N27" s="439"/>
      <c r="O27" s="439"/>
      <c r="P27" s="478"/>
      <c r="Q27" s="438">
        <v>4960</v>
      </c>
      <c r="R27" s="439"/>
      <c r="S27" s="439"/>
      <c r="T27" s="439"/>
      <c r="U27" s="439"/>
      <c r="V27" s="478"/>
      <c r="W27" s="533"/>
      <c r="X27" s="521"/>
      <c r="Y27" s="522"/>
      <c r="Z27" s="437" t="s">
        <v>163</v>
      </c>
      <c r="AA27" s="417"/>
      <c r="AB27" s="417"/>
      <c r="AC27" s="417"/>
      <c r="AD27" s="417"/>
      <c r="AE27" s="417"/>
      <c r="AF27" s="417"/>
      <c r="AG27" s="418"/>
      <c r="AH27" s="438">
        <v>4</v>
      </c>
      <c r="AI27" s="439"/>
      <c r="AJ27" s="439"/>
      <c r="AK27" s="439"/>
      <c r="AL27" s="478"/>
      <c r="AM27" s="438">
        <v>14924</v>
      </c>
      <c r="AN27" s="439"/>
      <c r="AO27" s="439"/>
      <c r="AP27" s="439"/>
      <c r="AQ27" s="439"/>
      <c r="AR27" s="478"/>
      <c r="AS27" s="438">
        <v>3731</v>
      </c>
      <c r="AT27" s="439"/>
      <c r="AU27" s="439"/>
      <c r="AV27" s="439"/>
      <c r="AW27" s="439"/>
      <c r="AX27" s="440"/>
      <c r="AY27" s="479" t="s">
        <v>164</v>
      </c>
      <c r="AZ27" s="480"/>
      <c r="BA27" s="480"/>
      <c r="BB27" s="480"/>
      <c r="BC27" s="480"/>
      <c r="BD27" s="480"/>
      <c r="BE27" s="480"/>
      <c r="BF27" s="480"/>
      <c r="BG27" s="480"/>
      <c r="BH27" s="480"/>
      <c r="BI27" s="480"/>
      <c r="BJ27" s="480"/>
      <c r="BK27" s="480"/>
      <c r="BL27" s="480"/>
      <c r="BM27" s="481"/>
      <c r="BN27" s="556">
        <v>1487540</v>
      </c>
      <c r="BO27" s="557"/>
      <c r="BP27" s="557"/>
      <c r="BQ27" s="557"/>
      <c r="BR27" s="557"/>
      <c r="BS27" s="557"/>
      <c r="BT27" s="557"/>
      <c r="BU27" s="558"/>
      <c r="BV27" s="556">
        <v>1486914</v>
      </c>
      <c r="BW27" s="557"/>
      <c r="BX27" s="557"/>
      <c r="BY27" s="557"/>
      <c r="BZ27" s="557"/>
      <c r="CA27" s="557"/>
      <c r="CB27" s="557"/>
      <c r="CC27" s="558"/>
      <c r="CD27" s="156"/>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x14ac:dyDescent="0.15">
      <c r="A28" s="140"/>
      <c r="B28" s="520"/>
      <c r="C28" s="521"/>
      <c r="D28" s="522"/>
      <c r="E28" s="437" t="s">
        <v>165</v>
      </c>
      <c r="F28" s="417"/>
      <c r="G28" s="417"/>
      <c r="H28" s="417"/>
      <c r="I28" s="417"/>
      <c r="J28" s="417"/>
      <c r="K28" s="418"/>
      <c r="L28" s="438">
        <v>1</v>
      </c>
      <c r="M28" s="439"/>
      <c r="N28" s="439"/>
      <c r="O28" s="439"/>
      <c r="P28" s="478"/>
      <c r="Q28" s="438">
        <v>4250</v>
      </c>
      <c r="R28" s="439"/>
      <c r="S28" s="439"/>
      <c r="T28" s="439"/>
      <c r="U28" s="439"/>
      <c r="V28" s="478"/>
      <c r="W28" s="533"/>
      <c r="X28" s="521"/>
      <c r="Y28" s="522"/>
      <c r="Z28" s="437" t="s">
        <v>166</v>
      </c>
      <c r="AA28" s="417"/>
      <c r="AB28" s="417"/>
      <c r="AC28" s="417"/>
      <c r="AD28" s="417"/>
      <c r="AE28" s="417"/>
      <c r="AF28" s="417"/>
      <c r="AG28" s="418"/>
      <c r="AH28" s="438" t="s">
        <v>121</v>
      </c>
      <c r="AI28" s="439"/>
      <c r="AJ28" s="439"/>
      <c r="AK28" s="439"/>
      <c r="AL28" s="478"/>
      <c r="AM28" s="438" t="s">
        <v>121</v>
      </c>
      <c r="AN28" s="439"/>
      <c r="AO28" s="439"/>
      <c r="AP28" s="439"/>
      <c r="AQ28" s="439"/>
      <c r="AR28" s="478"/>
      <c r="AS28" s="438" t="s">
        <v>121</v>
      </c>
      <c r="AT28" s="439"/>
      <c r="AU28" s="439"/>
      <c r="AV28" s="439"/>
      <c r="AW28" s="439"/>
      <c r="AX28" s="440"/>
      <c r="AY28" s="559" t="s">
        <v>167</v>
      </c>
      <c r="AZ28" s="560"/>
      <c r="BA28" s="560"/>
      <c r="BB28" s="561"/>
      <c r="BC28" s="347" t="s">
        <v>168</v>
      </c>
      <c r="BD28" s="348"/>
      <c r="BE28" s="348"/>
      <c r="BF28" s="348"/>
      <c r="BG28" s="348"/>
      <c r="BH28" s="348"/>
      <c r="BI28" s="348"/>
      <c r="BJ28" s="348"/>
      <c r="BK28" s="348"/>
      <c r="BL28" s="348"/>
      <c r="BM28" s="349"/>
      <c r="BN28" s="350">
        <v>1991859</v>
      </c>
      <c r="BO28" s="351"/>
      <c r="BP28" s="351"/>
      <c r="BQ28" s="351"/>
      <c r="BR28" s="351"/>
      <c r="BS28" s="351"/>
      <c r="BT28" s="351"/>
      <c r="BU28" s="352"/>
      <c r="BV28" s="350">
        <v>2800402</v>
      </c>
      <c r="BW28" s="351"/>
      <c r="BX28" s="351"/>
      <c r="BY28" s="351"/>
      <c r="BZ28" s="351"/>
      <c r="CA28" s="351"/>
      <c r="CB28" s="351"/>
      <c r="CC28" s="352"/>
      <c r="CD28" s="154"/>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x14ac:dyDescent="0.15">
      <c r="A29" s="140"/>
      <c r="B29" s="520"/>
      <c r="C29" s="521"/>
      <c r="D29" s="522"/>
      <c r="E29" s="437" t="s">
        <v>169</v>
      </c>
      <c r="F29" s="417"/>
      <c r="G29" s="417"/>
      <c r="H29" s="417"/>
      <c r="I29" s="417"/>
      <c r="J29" s="417"/>
      <c r="K29" s="418"/>
      <c r="L29" s="438">
        <v>16</v>
      </c>
      <c r="M29" s="439"/>
      <c r="N29" s="439"/>
      <c r="O29" s="439"/>
      <c r="P29" s="478"/>
      <c r="Q29" s="438">
        <v>3940</v>
      </c>
      <c r="R29" s="439"/>
      <c r="S29" s="439"/>
      <c r="T29" s="439"/>
      <c r="U29" s="439"/>
      <c r="V29" s="478"/>
      <c r="W29" s="534"/>
      <c r="X29" s="535"/>
      <c r="Y29" s="536"/>
      <c r="Z29" s="437" t="s">
        <v>170</v>
      </c>
      <c r="AA29" s="417"/>
      <c r="AB29" s="417"/>
      <c r="AC29" s="417"/>
      <c r="AD29" s="417"/>
      <c r="AE29" s="417"/>
      <c r="AF29" s="417"/>
      <c r="AG29" s="418"/>
      <c r="AH29" s="438">
        <v>378</v>
      </c>
      <c r="AI29" s="439"/>
      <c r="AJ29" s="439"/>
      <c r="AK29" s="439"/>
      <c r="AL29" s="478"/>
      <c r="AM29" s="438">
        <v>1098402</v>
      </c>
      <c r="AN29" s="439"/>
      <c r="AO29" s="439"/>
      <c r="AP29" s="439"/>
      <c r="AQ29" s="439"/>
      <c r="AR29" s="478"/>
      <c r="AS29" s="438">
        <v>2906</v>
      </c>
      <c r="AT29" s="439"/>
      <c r="AU29" s="439"/>
      <c r="AV29" s="439"/>
      <c r="AW29" s="439"/>
      <c r="AX29" s="440"/>
      <c r="AY29" s="562"/>
      <c r="AZ29" s="563"/>
      <c r="BA29" s="563"/>
      <c r="BB29" s="564"/>
      <c r="BC29" s="421" t="s">
        <v>171</v>
      </c>
      <c r="BD29" s="422"/>
      <c r="BE29" s="422"/>
      <c r="BF29" s="422"/>
      <c r="BG29" s="422"/>
      <c r="BH29" s="422"/>
      <c r="BI29" s="422"/>
      <c r="BJ29" s="422"/>
      <c r="BK29" s="422"/>
      <c r="BL29" s="422"/>
      <c r="BM29" s="423"/>
      <c r="BN29" s="387">
        <v>1253328</v>
      </c>
      <c r="BO29" s="388"/>
      <c r="BP29" s="388"/>
      <c r="BQ29" s="388"/>
      <c r="BR29" s="388"/>
      <c r="BS29" s="388"/>
      <c r="BT29" s="388"/>
      <c r="BU29" s="389"/>
      <c r="BV29" s="387">
        <v>1339598</v>
      </c>
      <c r="BW29" s="388"/>
      <c r="BX29" s="388"/>
      <c r="BY29" s="388"/>
      <c r="BZ29" s="388"/>
      <c r="CA29" s="388"/>
      <c r="CB29" s="388"/>
      <c r="CC29" s="389"/>
      <c r="CD29" s="156"/>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x14ac:dyDescent="0.2">
      <c r="A30" s="140"/>
      <c r="B30" s="523"/>
      <c r="C30" s="524"/>
      <c r="D30" s="525"/>
      <c r="E30" s="441"/>
      <c r="F30" s="442"/>
      <c r="G30" s="442"/>
      <c r="H30" s="442"/>
      <c r="I30" s="442"/>
      <c r="J30" s="442"/>
      <c r="K30" s="443"/>
      <c r="L30" s="537"/>
      <c r="M30" s="538"/>
      <c r="N30" s="538"/>
      <c r="O30" s="538"/>
      <c r="P30" s="539"/>
      <c r="Q30" s="537"/>
      <c r="R30" s="538"/>
      <c r="S30" s="538"/>
      <c r="T30" s="538"/>
      <c r="U30" s="538"/>
      <c r="V30" s="539"/>
      <c r="W30" s="540" t="s">
        <v>172</v>
      </c>
      <c r="X30" s="541"/>
      <c r="Y30" s="541"/>
      <c r="Z30" s="541"/>
      <c r="AA30" s="541"/>
      <c r="AB30" s="541"/>
      <c r="AC30" s="541"/>
      <c r="AD30" s="541"/>
      <c r="AE30" s="541"/>
      <c r="AF30" s="541"/>
      <c r="AG30" s="542"/>
      <c r="AH30" s="503">
        <v>93.9</v>
      </c>
      <c r="AI30" s="504"/>
      <c r="AJ30" s="504"/>
      <c r="AK30" s="504"/>
      <c r="AL30" s="504"/>
      <c r="AM30" s="504"/>
      <c r="AN30" s="504"/>
      <c r="AO30" s="504"/>
      <c r="AP30" s="504"/>
      <c r="AQ30" s="504"/>
      <c r="AR30" s="504"/>
      <c r="AS30" s="504"/>
      <c r="AT30" s="504"/>
      <c r="AU30" s="504"/>
      <c r="AV30" s="504"/>
      <c r="AW30" s="504"/>
      <c r="AX30" s="506"/>
      <c r="AY30" s="565"/>
      <c r="AZ30" s="566"/>
      <c r="BA30" s="566"/>
      <c r="BB30" s="567"/>
      <c r="BC30" s="553" t="s">
        <v>173</v>
      </c>
      <c r="BD30" s="554"/>
      <c r="BE30" s="554"/>
      <c r="BF30" s="554"/>
      <c r="BG30" s="554"/>
      <c r="BH30" s="554"/>
      <c r="BI30" s="554"/>
      <c r="BJ30" s="554"/>
      <c r="BK30" s="554"/>
      <c r="BL30" s="554"/>
      <c r="BM30" s="555"/>
      <c r="BN30" s="556">
        <v>15049527</v>
      </c>
      <c r="BO30" s="557"/>
      <c r="BP30" s="557"/>
      <c r="BQ30" s="557"/>
      <c r="BR30" s="557"/>
      <c r="BS30" s="557"/>
      <c r="BT30" s="557"/>
      <c r="BU30" s="558"/>
      <c r="BV30" s="556">
        <v>16556987</v>
      </c>
      <c r="BW30" s="557"/>
      <c r="BX30" s="557"/>
      <c r="BY30" s="557"/>
      <c r="BZ30" s="557"/>
      <c r="CA30" s="557"/>
      <c r="CB30" s="557"/>
      <c r="CC30" s="55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11" t="s">
        <v>180</v>
      </c>
      <c r="D33" s="411"/>
      <c r="E33" s="376" t="s">
        <v>181</v>
      </c>
      <c r="F33" s="376"/>
      <c r="G33" s="376"/>
      <c r="H33" s="376"/>
      <c r="I33" s="376"/>
      <c r="J33" s="376"/>
      <c r="K33" s="376"/>
      <c r="L33" s="376"/>
      <c r="M33" s="376"/>
      <c r="N33" s="376"/>
      <c r="O33" s="376"/>
      <c r="P33" s="376"/>
      <c r="Q33" s="376"/>
      <c r="R33" s="376"/>
      <c r="S33" s="376"/>
      <c r="T33" s="169"/>
      <c r="U33" s="411" t="s">
        <v>180</v>
      </c>
      <c r="V33" s="411"/>
      <c r="W33" s="376" t="s">
        <v>181</v>
      </c>
      <c r="X33" s="376"/>
      <c r="Y33" s="376"/>
      <c r="Z33" s="376"/>
      <c r="AA33" s="376"/>
      <c r="AB33" s="376"/>
      <c r="AC33" s="376"/>
      <c r="AD33" s="376"/>
      <c r="AE33" s="376"/>
      <c r="AF33" s="376"/>
      <c r="AG33" s="376"/>
      <c r="AH33" s="376"/>
      <c r="AI33" s="376"/>
      <c r="AJ33" s="376"/>
      <c r="AK33" s="376"/>
      <c r="AL33" s="169"/>
      <c r="AM33" s="411" t="s">
        <v>180</v>
      </c>
      <c r="AN33" s="411"/>
      <c r="AO33" s="376" t="s">
        <v>181</v>
      </c>
      <c r="AP33" s="376"/>
      <c r="AQ33" s="376"/>
      <c r="AR33" s="376"/>
      <c r="AS33" s="376"/>
      <c r="AT33" s="376"/>
      <c r="AU33" s="376"/>
      <c r="AV33" s="376"/>
      <c r="AW33" s="376"/>
      <c r="AX33" s="376"/>
      <c r="AY33" s="376"/>
      <c r="AZ33" s="376"/>
      <c r="BA33" s="376"/>
      <c r="BB33" s="376"/>
      <c r="BC33" s="376"/>
      <c r="BD33" s="170"/>
      <c r="BE33" s="376" t="s">
        <v>182</v>
      </c>
      <c r="BF33" s="376"/>
      <c r="BG33" s="376" t="s">
        <v>183</v>
      </c>
      <c r="BH33" s="376"/>
      <c r="BI33" s="376"/>
      <c r="BJ33" s="376"/>
      <c r="BK33" s="376"/>
      <c r="BL33" s="376"/>
      <c r="BM33" s="376"/>
      <c r="BN33" s="376"/>
      <c r="BO33" s="376"/>
      <c r="BP33" s="376"/>
      <c r="BQ33" s="376"/>
      <c r="BR33" s="376"/>
      <c r="BS33" s="376"/>
      <c r="BT33" s="376"/>
      <c r="BU33" s="376"/>
      <c r="BV33" s="170"/>
      <c r="BW33" s="411" t="s">
        <v>182</v>
      </c>
      <c r="BX33" s="411"/>
      <c r="BY33" s="376" t="s">
        <v>184</v>
      </c>
      <c r="BZ33" s="376"/>
      <c r="CA33" s="376"/>
      <c r="CB33" s="376"/>
      <c r="CC33" s="376"/>
      <c r="CD33" s="376"/>
      <c r="CE33" s="376"/>
      <c r="CF33" s="376"/>
      <c r="CG33" s="376"/>
      <c r="CH33" s="376"/>
      <c r="CI33" s="376"/>
      <c r="CJ33" s="376"/>
      <c r="CK33" s="376"/>
      <c r="CL33" s="376"/>
      <c r="CM33" s="376"/>
      <c r="CN33" s="169"/>
      <c r="CO33" s="411" t="s">
        <v>180</v>
      </c>
      <c r="CP33" s="411"/>
      <c r="CQ33" s="376" t="s">
        <v>185</v>
      </c>
      <c r="CR33" s="376"/>
      <c r="CS33" s="376"/>
      <c r="CT33" s="376"/>
      <c r="CU33" s="376"/>
      <c r="CV33" s="376"/>
      <c r="CW33" s="376"/>
      <c r="CX33" s="376"/>
      <c r="CY33" s="376"/>
      <c r="CZ33" s="376"/>
      <c r="DA33" s="376"/>
      <c r="DB33" s="376"/>
      <c r="DC33" s="376"/>
      <c r="DD33" s="376"/>
      <c r="DE33" s="376"/>
      <c r="DF33" s="169"/>
      <c r="DG33" s="376" t="s">
        <v>186</v>
      </c>
      <c r="DH33" s="376"/>
      <c r="DI33" s="171"/>
      <c r="DJ33" s="139"/>
      <c r="DK33" s="139"/>
      <c r="DL33" s="139"/>
      <c r="DM33" s="139"/>
      <c r="DN33" s="139"/>
      <c r="DO33" s="139"/>
    </row>
    <row r="34" spans="1:119" ht="32.25" customHeight="1" x14ac:dyDescent="0.15">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3</v>
      </c>
      <c r="V34" s="568"/>
      <c r="W34" s="569" t="str">
        <f>IF('各会計、関係団体の財政状況及び健全化判断比率'!B28="","",'各会計、関係団体の財政状況及び健全化判断比率'!B28)</f>
        <v>国民健康保険特別会計</v>
      </c>
      <c r="X34" s="569"/>
      <c r="Y34" s="569"/>
      <c r="Z34" s="569"/>
      <c r="AA34" s="569"/>
      <c r="AB34" s="569"/>
      <c r="AC34" s="569"/>
      <c r="AD34" s="569"/>
      <c r="AE34" s="569"/>
      <c r="AF34" s="569"/>
      <c r="AG34" s="569"/>
      <c r="AH34" s="569"/>
      <c r="AI34" s="569"/>
      <c r="AJ34" s="569"/>
      <c r="AK34" s="569"/>
      <c r="AL34" s="167"/>
      <c r="AM34" s="568">
        <f>IF(AO34="","",MAX(C34:D43,U34:V43)+1)</f>
        <v>6</v>
      </c>
      <c r="AN34" s="568"/>
      <c r="AO34" s="569" t="str">
        <f>IF('各会計、関係団体の財政状況及び健全化判断比率'!B31="","",'各会計、関係団体の財政状況及び健全化判断比率'!B31)</f>
        <v>水道事業会計</v>
      </c>
      <c r="AP34" s="569"/>
      <c r="AQ34" s="569"/>
      <c r="AR34" s="569"/>
      <c r="AS34" s="569"/>
      <c r="AT34" s="569"/>
      <c r="AU34" s="569"/>
      <c r="AV34" s="569"/>
      <c r="AW34" s="569"/>
      <c r="AX34" s="569"/>
      <c r="AY34" s="569"/>
      <c r="AZ34" s="569"/>
      <c r="BA34" s="569"/>
      <c r="BB34" s="569"/>
      <c r="BC34" s="569"/>
      <c r="BD34" s="167"/>
      <c r="BE34" s="568">
        <f>IF(BG34="","",MAX(C34:D43,U34:V43,AM34:AN43)+1)</f>
        <v>7</v>
      </c>
      <c r="BF34" s="568"/>
      <c r="BG34" s="569" t="str">
        <f>IF('各会計、関係団体の財政状況及び健全化判断比率'!B32="","",'各会計、関係団体の財政状況及び健全化判断比率'!B32)</f>
        <v>下水道事業特別会計</v>
      </c>
      <c r="BH34" s="569"/>
      <c r="BI34" s="569"/>
      <c r="BJ34" s="569"/>
      <c r="BK34" s="569"/>
      <c r="BL34" s="569"/>
      <c r="BM34" s="569"/>
      <c r="BN34" s="569"/>
      <c r="BO34" s="569"/>
      <c r="BP34" s="569"/>
      <c r="BQ34" s="569"/>
      <c r="BR34" s="569"/>
      <c r="BS34" s="569"/>
      <c r="BT34" s="569"/>
      <c r="BU34" s="569"/>
      <c r="BV34" s="167"/>
      <c r="BW34" s="568">
        <f>IF(BY34="","",MAX(C34:D43,U34:V43,AM34:AN43,BE34:BF43)+1)</f>
        <v>8</v>
      </c>
      <c r="BX34" s="568"/>
      <c r="BY34" s="569" t="str">
        <f>IF('各会計、関係団体の財政状況及び健全化判断比率'!B68="","",'各会計、関係団体の財政状況及び健全化判断比率'!B68)</f>
        <v>宮城東部衛生処理組合</v>
      </c>
      <c r="BZ34" s="569"/>
      <c r="CA34" s="569"/>
      <c r="CB34" s="569"/>
      <c r="CC34" s="569"/>
      <c r="CD34" s="569"/>
      <c r="CE34" s="569"/>
      <c r="CF34" s="569"/>
      <c r="CG34" s="569"/>
      <c r="CH34" s="569"/>
      <c r="CI34" s="569"/>
      <c r="CJ34" s="569"/>
      <c r="CK34" s="569"/>
      <c r="CL34" s="569"/>
      <c r="CM34" s="569"/>
      <c r="CN34" s="167"/>
      <c r="CO34" s="568">
        <f>IF(CQ34="","",MAX(C34:D43,U34:V43,AM34:AN43,BE34:BF43,BW34:BX43)+1)</f>
        <v>15</v>
      </c>
      <c r="CP34" s="568"/>
      <c r="CQ34" s="569" t="str">
        <f>IF('各会計、関係団体の財政状況及び健全化判断比率'!BS7="","",'各会計、関係団体の財政状況及び健全化判断比率'!BS7)</f>
        <v>多賀城市土地開発公社</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
      </c>
      <c r="DH34" s="570"/>
      <c r="DI34" s="171"/>
      <c r="DJ34" s="139"/>
      <c r="DK34" s="139"/>
      <c r="DL34" s="139"/>
      <c r="DM34" s="139"/>
      <c r="DN34" s="139"/>
      <c r="DO34" s="139"/>
    </row>
    <row r="35" spans="1:119" ht="32.25" customHeight="1" x14ac:dyDescent="0.15">
      <c r="A35" s="140"/>
      <c r="B35" s="166"/>
      <c r="C35" s="568">
        <f>IF(E35="","",C34+1)</f>
        <v>2</v>
      </c>
      <c r="D35" s="568"/>
      <c r="E35" s="569" t="str">
        <f>IF('各会計、関係団体の財政状況及び健全化判断比率'!B8="","",'各会計、関係団体の財政状況及び健全化判断比率'!B8)</f>
        <v>災害公営住宅整備事業特別会計</v>
      </c>
      <c r="F35" s="569"/>
      <c r="G35" s="569"/>
      <c r="H35" s="569"/>
      <c r="I35" s="569"/>
      <c r="J35" s="569"/>
      <c r="K35" s="569"/>
      <c r="L35" s="569"/>
      <c r="M35" s="569"/>
      <c r="N35" s="569"/>
      <c r="O35" s="569"/>
      <c r="P35" s="569"/>
      <c r="Q35" s="569"/>
      <c r="R35" s="569"/>
      <c r="S35" s="569"/>
      <c r="T35" s="167"/>
      <c r="U35" s="568">
        <f>IF(W35="","",U34+1)</f>
        <v>4</v>
      </c>
      <c r="V35" s="568"/>
      <c r="W35" s="569" t="str">
        <f>IF('各会計、関係団体の財政状況及び健全化判断比率'!B29="","",'各会計、関係団体の財政状況及び健全化判断比率'!B29)</f>
        <v>介護保険特別会計</v>
      </c>
      <c r="X35" s="569"/>
      <c r="Y35" s="569"/>
      <c r="Z35" s="569"/>
      <c r="AA35" s="569"/>
      <c r="AB35" s="569"/>
      <c r="AC35" s="569"/>
      <c r="AD35" s="569"/>
      <c r="AE35" s="569"/>
      <c r="AF35" s="569"/>
      <c r="AG35" s="569"/>
      <c r="AH35" s="569"/>
      <c r="AI35" s="569"/>
      <c r="AJ35" s="569"/>
      <c r="AK35" s="569"/>
      <c r="AL35" s="167"/>
      <c r="AM35" s="568" t="str">
        <f t="shared" ref="AM35:AM43" si="0">IF(AO35="","",AM34+1)</f>
        <v/>
      </c>
      <c r="AN35" s="568"/>
      <c r="AO35" s="569"/>
      <c r="AP35" s="569"/>
      <c r="AQ35" s="569"/>
      <c r="AR35" s="569"/>
      <c r="AS35" s="569"/>
      <c r="AT35" s="569"/>
      <c r="AU35" s="569"/>
      <c r="AV35" s="569"/>
      <c r="AW35" s="569"/>
      <c r="AX35" s="569"/>
      <c r="AY35" s="569"/>
      <c r="AZ35" s="569"/>
      <c r="BA35" s="569"/>
      <c r="BB35" s="569"/>
      <c r="BC35" s="569"/>
      <c r="BD35" s="167"/>
      <c r="BE35" s="568" t="str">
        <f t="shared" ref="BE35:BE43" si="1">IF(BG35="","",BE34+1)</f>
        <v/>
      </c>
      <c r="BF35" s="568"/>
      <c r="BG35" s="569"/>
      <c r="BH35" s="569"/>
      <c r="BI35" s="569"/>
      <c r="BJ35" s="569"/>
      <c r="BK35" s="569"/>
      <c r="BL35" s="569"/>
      <c r="BM35" s="569"/>
      <c r="BN35" s="569"/>
      <c r="BO35" s="569"/>
      <c r="BP35" s="569"/>
      <c r="BQ35" s="569"/>
      <c r="BR35" s="569"/>
      <c r="BS35" s="569"/>
      <c r="BT35" s="569"/>
      <c r="BU35" s="569"/>
      <c r="BV35" s="167"/>
      <c r="BW35" s="568">
        <f t="shared" ref="BW35:BW43" si="2">IF(BY35="","",BW34+1)</f>
        <v>9</v>
      </c>
      <c r="BX35" s="568"/>
      <c r="BY35" s="569" t="str">
        <f>IF('各会計、関係団体の財政状況及び健全化判断比率'!B69="","",'各会計、関係団体の財政状況及び健全化判断比率'!B69)</f>
        <v>宮城県市町村職員退職手当組合</v>
      </c>
      <c r="BZ35" s="569"/>
      <c r="CA35" s="569"/>
      <c r="CB35" s="569"/>
      <c r="CC35" s="569"/>
      <c r="CD35" s="569"/>
      <c r="CE35" s="569"/>
      <c r="CF35" s="569"/>
      <c r="CG35" s="569"/>
      <c r="CH35" s="569"/>
      <c r="CI35" s="569"/>
      <c r="CJ35" s="569"/>
      <c r="CK35" s="569"/>
      <c r="CL35" s="569"/>
      <c r="CM35" s="569"/>
      <c r="CN35" s="167"/>
      <c r="CO35" s="568">
        <f t="shared" ref="CO35:CO43" si="3">IF(CQ35="","",CO34+1)</f>
        <v>16</v>
      </c>
      <c r="CP35" s="568"/>
      <c r="CQ35" s="569" t="str">
        <f>IF('各会計、関係団体の財政状況及び健全化判断比率'!BS8="","",'各会計、関係団体の財政状況及び健全化判断比率'!BS8)</f>
        <v>多賀城駅北開発</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
      </c>
      <c r="DH35" s="570"/>
      <c r="DI35" s="171"/>
      <c r="DJ35" s="139"/>
      <c r="DK35" s="139"/>
      <c r="DL35" s="139"/>
      <c r="DM35" s="139"/>
      <c r="DN35" s="139"/>
      <c r="DO35" s="139"/>
    </row>
    <row r="36" spans="1:119" ht="32.25" customHeight="1" x14ac:dyDescent="0.15">
      <c r="A36" s="140"/>
      <c r="B36" s="166"/>
      <c r="C36" s="568" t="str">
        <f>IF(E36="","",C35+1)</f>
        <v/>
      </c>
      <c r="D36" s="568"/>
      <c r="E36" s="569" t="str">
        <f>IF('各会計、関係団体の財政状況及び健全化判断比率'!B9="","",'各会計、関係団体の財政状況及び健全化判断比率'!B9)</f>
        <v/>
      </c>
      <c r="F36" s="569"/>
      <c r="G36" s="569"/>
      <c r="H36" s="569"/>
      <c r="I36" s="569"/>
      <c r="J36" s="569"/>
      <c r="K36" s="569"/>
      <c r="L36" s="569"/>
      <c r="M36" s="569"/>
      <c r="N36" s="569"/>
      <c r="O36" s="569"/>
      <c r="P36" s="569"/>
      <c r="Q36" s="569"/>
      <c r="R36" s="569"/>
      <c r="S36" s="569"/>
      <c r="T36" s="167"/>
      <c r="U36" s="568">
        <f t="shared" ref="U36:U43" si="4">IF(W36="","",U35+1)</f>
        <v>5</v>
      </c>
      <c r="V36" s="568"/>
      <c r="W36" s="569" t="str">
        <f>IF('各会計、関係団体の財政状況及び健全化判断比率'!B30="","",'各会計、関係団体の財政状況及び健全化判断比率'!B30)</f>
        <v>後期高齢者医療特別会計</v>
      </c>
      <c r="X36" s="569"/>
      <c r="Y36" s="569"/>
      <c r="Z36" s="569"/>
      <c r="AA36" s="569"/>
      <c r="AB36" s="569"/>
      <c r="AC36" s="569"/>
      <c r="AD36" s="569"/>
      <c r="AE36" s="569"/>
      <c r="AF36" s="569"/>
      <c r="AG36" s="569"/>
      <c r="AH36" s="569"/>
      <c r="AI36" s="569"/>
      <c r="AJ36" s="569"/>
      <c r="AK36" s="569"/>
      <c r="AL36" s="167"/>
      <c r="AM36" s="568" t="str">
        <f t="shared" si="0"/>
        <v/>
      </c>
      <c r="AN36" s="568"/>
      <c r="AO36" s="569"/>
      <c r="AP36" s="569"/>
      <c r="AQ36" s="569"/>
      <c r="AR36" s="569"/>
      <c r="AS36" s="569"/>
      <c r="AT36" s="569"/>
      <c r="AU36" s="569"/>
      <c r="AV36" s="569"/>
      <c r="AW36" s="569"/>
      <c r="AX36" s="569"/>
      <c r="AY36" s="569"/>
      <c r="AZ36" s="569"/>
      <c r="BA36" s="569"/>
      <c r="BB36" s="569"/>
      <c r="BC36" s="569"/>
      <c r="BD36" s="167"/>
      <c r="BE36" s="568" t="str">
        <f t="shared" si="1"/>
        <v/>
      </c>
      <c r="BF36" s="568"/>
      <c r="BG36" s="569"/>
      <c r="BH36" s="569"/>
      <c r="BI36" s="569"/>
      <c r="BJ36" s="569"/>
      <c r="BK36" s="569"/>
      <c r="BL36" s="569"/>
      <c r="BM36" s="569"/>
      <c r="BN36" s="569"/>
      <c r="BO36" s="569"/>
      <c r="BP36" s="569"/>
      <c r="BQ36" s="569"/>
      <c r="BR36" s="569"/>
      <c r="BS36" s="569"/>
      <c r="BT36" s="569"/>
      <c r="BU36" s="569"/>
      <c r="BV36" s="167"/>
      <c r="BW36" s="568">
        <f t="shared" si="2"/>
        <v>10</v>
      </c>
      <c r="BX36" s="568"/>
      <c r="BY36" s="569" t="str">
        <f>IF('各会計、関係団体の財政状況及び健全化判断比率'!B70="","",'各会計、関係団体の財政状況及び健全化判断比率'!B70)</f>
        <v>宮城県市町村非常勤消防団員補償報償組合</v>
      </c>
      <c r="BZ36" s="569"/>
      <c r="CA36" s="569"/>
      <c r="CB36" s="569"/>
      <c r="CC36" s="569"/>
      <c r="CD36" s="569"/>
      <c r="CE36" s="569"/>
      <c r="CF36" s="569"/>
      <c r="CG36" s="569"/>
      <c r="CH36" s="569"/>
      <c r="CI36" s="569"/>
      <c r="CJ36" s="569"/>
      <c r="CK36" s="569"/>
      <c r="CL36" s="569"/>
      <c r="CM36" s="569"/>
      <c r="CN36" s="167"/>
      <c r="CO36" s="568" t="str">
        <f t="shared" si="3"/>
        <v/>
      </c>
      <c r="CP36" s="568"/>
      <c r="CQ36" s="569" t="str">
        <f>IF('各会計、関係団体の財政状況及び健全化判断比率'!BS9="","",'各会計、関係団体の財政状況及び健全化判断比率'!BS9)</f>
        <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
      </c>
      <c r="DH36" s="570"/>
      <c r="DI36" s="171"/>
      <c r="DJ36" s="139"/>
      <c r="DK36" s="139"/>
      <c r="DL36" s="139"/>
      <c r="DM36" s="139"/>
      <c r="DN36" s="139"/>
      <c r="DO36" s="139"/>
    </row>
    <row r="37" spans="1:119" ht="32.25" customHeight="1" x14ac:dyDescent="0.15">
      <c r="A37" s="140"/>
      <c r="B37" s="166"/>
      <c r="C37" s="568" t="str">
        <f>IF(E37="","",C36+1)</f>
        <v/>
      </c>
      <c r="D37" s="568"/>
      <c r="E37" s="569" t="str">
        <f>IF('各会計、関係団体の財政状況及び健全化判断比率'!B10="","",'各会計、関係団体の財政状況及び健全化判断比率'!B10)</f>
        <v/>
      </c>
      <c r="F37" s="569"/>
      <c r="G37" s="569"/>
      <c r="H37" s="569"/>
      <c r="I37" s="569"/>
      <c r="J37" s="569"/>
      <c r="K37" s="569"/>
      <c r="L37" s="569"/>
      <c r="M37" s="569"/>
      <c r="N37" s="569"/>
      <c r="O37" s="569"/>
      <c r="P37" s="569"/>
      <c r="Q37" s="569"/>
      <c r="R37" s="569"/>
      <c r="S37" s="569"/>
      <c r="T37" s="167"/>
      <c r="U37" s="568" t="str">
        <f t="shared" si="4"/>
        <v/>
      </c>
      <c r="V37" s="568"/>
      <c r="W37" s="569"/>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t="str">
        <f t="shared" si="1"/>
        <v/>
      </c>
      <c r="BF37" s="568"/>
      <c r="BG37" s="569"/>
      <c r="BH37" s="569"/>
      <c r="BI37" s="569"/>
      <c r="BJ37" s="569"/>
      <c r="BK37" s="569"/>
      <c r="BL37" s="569"/>
      <c r="BM37" s="569"/>
      <c r="BN37" s="569"/>
      <c r="BO37" s="569"/>
      <c r="BP37" s="569"/>
      <c r="BQ37" s="569"/>
      <c r="BR37" s="569"/>
      <c r="BS37" s="569"/>
      <c r="BT37" s="569"/>
      <c r="BU37" s="569"/>
      <c r="BV37" s="167"/>
      <c r="BW37" s="568">
        <f t="shared" si="2"/>
        <v>11</v>
      </c>
      <c r="BX37" s="568"/>
      <c r="BY37" s="569" t="str">
        <f>IF('各会計、関係団体の財政状況及び健全化判断比率'!B71="","",'各会計、関係団体の財政状況及び健全化判断比率'!B71)</f>
        <v>塩釜地区消防事務組合</v>
      </c>
      <c r="BZ37" s="569"/>
      <c r="CA37" s="569"/>
      <c r="CB37" s="569"/>
      <c r="CC37" s="569"/>
      <c r="CD37" s="569"/>
      <c r="CE37" s="569"/>
      <c r="CF37" s="569"/>
      <c r="CG37" s="569"/>
      <c r="CH37" s="569"/>
      <c r="CI37" s="569"/>
      <c r="CJ37" s="569"/>
      <c r="CK37" s="569"/>
      <c r="CL37" s="569"/>
      <c r="CM37" s="569"/>
      <c r="CN37" s="167"/>
      <c r="CO37" s="568" t="str">
        <f t="shared" si="3"/>
        <v/>
      </c>
      <c r="CP37" s="568"/>
      <c r="CQ37" s="569" t="str">
        <f>IF('各会計、関係団体の財政状況及び健全化判断比率'!BS10="","",'各会計、関係団体の財政状況及び健全化判断比率'!BS10)</f>
        <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x14ac:dyDescent="0.15">
      <c r="A38" s="140"/>
      <c r="B38" s="166"/>
      <c r="C38" s="568" t="str">
        <f t="shared" ref="C38:C43" si="5">IF(E38="","",C37+1)</f>
        <v/>
      </c>
      <c r="D38" s="568"/>
      <c r="E38" s="569" t="str">
        <f>IF('各会計、関係団体の財政状況及び健全化判断比率'!B11="","",'各会計、関係団体の財政状況及び健全化判断比率'!B11)</f>
        <v/>
      </c>
      <c r="F38" s="569"/>
      <c r="G38" s="569"/>
      <c r="H38" s="569"/>
      <c r="I38" s="569"/>
      <c r="J38" s="569"/>
      <c r="K38" s="569"/>
      <c r="L38" s="569"/>
      <c r="M38" s="569"/>
      <c r="N38" s="569"/>
      <c r="O38" s="569"/>
      <c r="P38" s="569"/>
      <c r="Q38" s="569"/>
      <c r="R38" s="569"/>
      <c r="S38" s="569"/>
      <c r="T38" s="167"/>
      <c r="U38" s="568" t="str">
        <f t="shared" si="4"/>
        <v/>
      </c>
      <c r="V38" s="568"/>
      <c r="W38" s="569"/>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t="str">
        <f t="shared" si="1"/>
        <v/>
      </c>
      <c r="BF38" s="568"/>
      <c r="BG38" s="569"/>
      <c r="BH38" s="569"/>
      <c r="BI38" s="569"/>
      <c r="BJ38" s="569"/>
      <c r="BK38" s="569"/>
      <c r="BL38" s="569"/>
      <c r="BM38" s="569"/>
      <c r="BN38" s="569"/>
      <c r="BO38" s="569"/>
      <c r="BP38" s="569"/>
      <c r="BQ38" s="569"/>
      <c r="BR38" s="569"/>
      <c r="BS38" s="569"/>
      <c r="BT38" s="569"/>
      <c r="BU38" s="569"/>
      <c r="BV38" s="167"/>
      <c r="BW38" s="568">
        <f t="shared" si="2"/>
        <v>12</v>
      </c>
      <c r="BX38" s="568"/>
      <c r="BY38" s="569" t="str">
        <f>IF('各会計、関係団体の財政状況及び健全化判断比率'!B72="","",'各会計、関係団体の財政状況及び健全化判断比率'!B72)</f>
        <v>宮城県市町村自治振興センター</v>
      </c>
      <c r="BZ38" s="569"/>
      <c r="CA38" s="569"/>
      <c r="CB38" s="569"/>
      <c r="CC38" s="569"/>
      <c r="CD38" s="569"/>
      <c r="CE38" s="569"/>
      <c r="CF38" s="569"/>
      <c r="CG38" s="569"/>
      <c r="CH38" s="569"/>
      <c r="CI38" s="569"/>
      <c r="CJ38" s="569"/>
      <c r="CK38" s="569"/>
      <c r="CL38" s="569"/>
      <c r="CM38" s="569"/>
      <c r="CN38" s="167"/>
      <c r="CO38" s="568" t="str">
        <f t="shared" si="3"/>
        <v/>
      </c>
      <c r="CP38" s="568"/>
      <c r="CQ38" s="569" t="str">
        <f>IF('各会計、関係団体の財政状況及び健全化判断比率'!BS11="","",'各会計、関係団体の財政状況及び健全化判断比率'!BS11)</f>
        <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x14ac:dyDescent="0.15">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f t="shared" si="2"/>
        <v>13</v>
      </c>
      <c r="BX39" s="568"/>
      <c r="BY39" s="569" t="str">
        <f>IF('各会計、関係団体の財政状況及び健全化判断比率'!B73="","",'各会計、関係団体の財政状況及び健全化判断比率'!B73)</f>
        <v>宮城県後期高齢者医療広域連合</v>
      </c>
      <c r="BZ39" s="569"/>
      <c r="CA39" s="569"/>
      <c r="CB39" s="569"/>
      <c r="CC39" s="569"/>
      <c r="CD39" s="569"/>
      <c r="CE39" s="569"/>
      <c r="CF39" s="569"/>
      <c r="CG39" s="569"/>
      <c r="CH39" s="569"/>
      <c r="CI39" s="569"/>
      <c r="CJ39" s="569"/>
      <c r="CK39" s="569"/>
      <c r="CL39" s="569"/>
      <c r="CM39" s="569"/>
      <c r="CN39" s="167"/>
      <c r="CO39" s="568" t="str">
        <f t="shared" si="3"/>
        <v/>
      </c>
      <c r="CP39" s="568"/>
      <c r="CQ39" s="569" t="str">
        <f>IF('各会計、関係団体の財政状況及び健全化判断比率'!BS12="","",'各会計、関係団体の財政状況及び健全化判断比率'!BS12)</f>
        <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x14ac:dyDescent="0.15">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f t="shared" si="2"/>
        <v>14</v>
      </c>
      <c r="BX40" s="568"/>
      <c r="BY40" s="569" t="str">
        <f>IF('各会計、関係団体の財政状況及び健全化判断比率'!B74="","",'各会計、関係団体の財政状況及び健全化判断比率'!B74)</f>
        <v>宮城県後期高齢者医療事業会計</v>
      </c>
      <c r="BZ40" s="569"/>
      <c r="CA40" s="569"/>
      <c r="CB40" s="569"/>
      <c r="CC40" s="569"/>
      <c r="CD40" s="569"/>
      <c r="CE40" s="569"/>
      <c r="CF40" s="569"/>
      <c r="CG40" s="569"/>
      <c r="CH40" s="569"/>
      <c r="CI40" s="569"/>
      <c r="CJ40" s="569"/>
      <c r="CK40" s="569"/>
      <c r="CL40" s="569"/>
      <c r="CM40" s="569"/>
      <c r="CN40" s="167"/>
      <c r="CO40" s="568" t="str">
        <f t="shared" si="3"/>
        <v/>
      </c>
      <c r="CP40" s="568"/>
      <c r="CQ40" s="569" t="str">
        <f>IF('各会計、関係団体の財政状況及び健全化判断比率'!BS13="","",'各会計、関係団体の財政状況及び健全化判断比率'!BS13)</f>
        <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x14ac:dyDescent="0.15">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t="str">
        <f t="shared" si="2"/>
        <v/>
      </c>
      <c r="BX41" s="568"/>
      <c r="BY41" s="569" t="str">
        <f>IF('各会計、関係団体の財政状況及び健全化判断比率'!B75="","",'各会計、関係団体の財政状況及び健全化判断比率'!B75)</f>
        <v/>
      </c>
      <c r="BZ41" s="569"/>
      <c r="CA41" s="569"/>
      <c r="CB41" s="569"/>
      <c r="CC41" s="569"/>
      <c r="CD41" s="569"/>
      <c r="CE41" s="569"/>
      <c r="CF41" s="569"/>
      <c r="CG41" s="569"/>
      <c r="CH41" s="569"/>
      <c r="CI41" s="569"/>
      <c r="CJ41" s="569"/>
      <c r="CK41" s="569"/>
      <c r="CL41" s="569"/>
      <c r="CM41" s="569"/>
      <c r="CN41" s="167"/>
      <c r="CO41" s="568" t="str">
        <f t="shared" si="3"/>
        <v/>
      </c>
      <c r="CP41" s="568"/>
      <c r="CQ41" s="569" t="str">
        <f>IF('各会計、関係団体の財政状況及び健全化判断比率'!BS14="","",'各会計、関係団体の財政状況及び健全化判断比率'!BS14)</f>
        <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x14ac:dyDescent="0.15">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t="str">
        <f t="shared" si="2"/>
        <v/>
      </c>
      <c r="BX42" s="568"/>
      <c r="BY42" s="569" t="str">
        <f>IF('各会計、関係団体の財政状況及び健全化判断比率'!B76="","",'各会計、関係団体の財政状況及び健全化判断比率'!B76)</f>
        <v/>
      </c>
      <c r="BZ42" s="569"/>
      <c r="CA42" s="569"/>
      <c r="CB42" s="569"/>
      <c r="CC42" s="569"/>
      <c r="CD42" s="569"/>
      <c r="CE42" s="569"/>
      <c r="CF42" s="569"/>
      <c r="CG42" s="569"/>
      <c r="CH42" s="569"/>
      <c r="CI42" s="569"/>
      <c r="CJ42" s="569"/>
      <c r="CK42" s="569"/>
      <c r="CL42" s="569"/>
      <c r="CM42" s="569"/>
      <c r="CN42" s="167"/>
      <c r="CO42" s="568" t="str">
        <f t="shared" si="3"/>
        <v/>
      </c>
      <c r="CP42" s="568"/>
      <c r="CQ42" s="569" t="str">
        <f>IF('各会計、関係団体の財政状況及び健全化判断比率'!BS15="","",'各会計、関係団体の財政状況及び健全化判断比率'!BS15)</f>
        <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x14ac:dyDescent="0.15">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t="str">
        <f t="shared" si="2"/>
        <v/>
      </c>
      <c r="BX43" s="568"/>
      <c r="BY43" s="569" t="str">
        <f>IF('各会計、関係団体の財政状況及び健全化判断比率'!B77="","",'各会計、関係団体の財政状況及び健全化判断比率'!B77)</f>
        <v/>
      </c>
      <c r="BZ43" s="569"/>
      <c r="CA43" s="569"/>
      <c r="CB43" s="569"/>
      <c r="CC43" s="569"/>
      <c r="CD43" s="569"/>
      <c r="CE43" s="569"/>
      <c r="CF43" s="569"/>
      <c r="CG43" s="569"/>
      <c r="CH43" s="569"/>
      <c r="CI43" s="569"/>
      <c r="CJ43" s="569"/>
      <c r="CK43" s="569"/>
      <c r="CL43" s="569"/>
      <c r="CM43" s="569"/>
      <c r="CN43" s="167"/>
      <c r="CO43" s="568" t="str">
        <f t="shared" si="3"/>
        <v/>
      </c>
      <c r="CP43" s="568"/>
      <c r="CQ43" s="569" t="str">
        <f>IF('各会計、関係団体の財政状況及び健全化判断比率'!BS16="","",'各会計、関係団体の財政状況及び健全化判断比率'!BS16)</f>
        <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54" t="s">
        <v>527</v>
      </c>
      <c r="D34" s="1154"/>
      <c r="E34" s="1155"/>
      <c r="F34" s="32">
        <v>6.6</v>
      </c>
      <c r="G34" s="33">
        <v>7.26</v>
      </c>
      <c r="H34" s="33">
        <v>8.14</v>
      </c>
      <c r="I34" s="33">
        <v>7.25</v>
      </c>
      <c r="J34" s="34">
        <v>6.67</v>
      </c>
      <c r="K34" s="22"/>
      <c r="L34" s="22"/>
      <c r="M34" s="22"/>
      <c r="N34" s="22"/>
      <c r="O34" s="22"/>
      <c r="P34" s="22"/>
    </row>
    <row r="35" spans="1:16" ht="39" customHeight="1" x14ac:dyDescent="0.15">
      <c r="A35" s="22"/>
      <c r="B35" s="35"/>
      <c r="C35" s="1148" t="s">
        <v>528</v>
      </c>
      <c r="D35" s="1149"/>
      <c r="E35" s="1150"/>
      <c r="F35" s="36">
        <v>3.09</v>
      </c>
      <c r="G35" s="37">
        <v>2.25</v>
      </c>
      <c r="H35" s="37">
        <v>0.87</v>
      </c>
      <c r="I35" s="37">
        <v>1.83</v>
      </c>
      <c r="J35" s="38">
        <v>2.2999999999999998</v>
      </c>
      <c r="K35" s="22"/>
      <c r="L35" s="22"/>
      <c r="M35" s="22"/>
      <c r="N35" s="22"/>
      <c r="O35" s="22"/>
      <c r="P35" s="22"/>
    </row>
    <row r="36" spans="1:16" ht="39" customHeight="1" x14ac:dyDescent="0.15">
      <c r="A36" s="22"/>
      <c r="B36" s="35"/>
      <c r="C36" s="1148" t="s">
        <v>529</v>
      </c>
      <c r="D36" s="1149"/>
      <c r="E36" s="1150"/>
      <c r="F36" s="36">
        <v>0.66</v>
      </c>
      <c r="G36" s="37">
        <v>0.43</v>
      </c>
      <c r="H36" s="37">
        <v>0.5</v>
      </c>
      <c r="I36" s="37">
        <v>0.8</v>
      </c>
      <c r="J36" s="38">
        <v>1.07</v>
      </c>
      <c r="K36" s="22"/>
      <c r="L36" s="22"/>
      <c r="M36" s="22"/>
      <c r="N36" s="22"/>
      <c r="O36" s="22"/>
      <c r="P36" s="22"/>
    </row>
    <row r="37" spans="1:16" ht="39" customHeight="1" x14ac:dyDescent="0.15">
      <c r="A37" s="22"/>
      <c r="B37" s="35"/>
      <c r="C37" s="1148" t="s">
        <v>530</v>
      </c>
      <c r="D37" s="1149"/>
      <c r="E37" s="1150"/>
      <c r="F37" s="36">
        <v>10.199999999999999</v>
      </c>
      <c r="G37" s="37">
        <v>0.41</v>
      </c>
      <c r="H37" s="37">
        <v>0.26</v>
      </c>
      <c r="I37" s="37">
        <v>1.21</v>
      </c>
      <c r="J37" s="38">
        <v>0.92</v>
      </c>
      <c r="K37" s="22"/>
      <c r="L37" s="22"/>
      <c r="M37" s="22"/>
      <c r="N37" s="22"/>
      <c r="O37" s="22"/>
      <c r="P37" s="22"/>
    </row>
    <row r="38" spans="1:16" ht="39" customHeight="1" x14ac:dyDescent="0.15">
      <c r="A38" s="22"/>
      <c r="B38" s="35"/>
      <c r="C38" s="1148" t="s">
        <v>531</v>
      </c>
      <c r="D38" s="1149"/>
      <c r="E38" s="1150"/>
      <c r="F38" s="36">
        <v>0.03</v>
      </c>
      <c r="G38" s="37">
        <v>0.03</v>
      </c>
      <c r="H38" s="37">
        <v>0.02</v>
      </c>
      <c r="I38" s="37">
        <v>0.03</v>
      </c>
      <c r="J38" s="38">
        <v>0.02</v>
      </c>
      <c r="K38" s="22"/>
      <c r="L38" s="22"/>
      <c r="M38" s="22"/>
      <c r="N38" s="22"/>
      <c r="O38" s="22"/>
      <c r="P38" s="22"/>
    </row>
    <row r="39" spans="1:16" ht="39" customHeight="1" x14ac:dyDescent="0.15">
      <c r="A39" s="22"/>
      <c r="B39" s="35"/>
      <c r="C39" s="1148" t="s">
        <v>532</v>
      </c>
      <c r="D39" s="1149"/>
      <c r="E39" s="1150"/>
      <c r="F39" s="36">
        <v>0</v>
      </c>
      <c r="G39" s="37">
        <v>0.04</v>
      </c>
      <c r="H39" s="37">
        <v>0</v>
      </c>
      <c r="I39" s="37">
        <v>0</v>
      </c>
      <c r="J39" s="38">
        <v>0</v>
      </c>
      <c r="K39" s="22"/>
      <c r="L39" s="22"/>
      <c r="M39" s="22"/>
      <c r="N39" s="22"/>
      <c r="O39" s="22"/>
      <c r="P39" s="22"/>
    </row>
    <row r="40" spans="1:16" ht="39" customHeight="1" x14ac:dyDescent="0.15">
      <c r="A40" s="22"/>
      <c r="B40" s="35"/>
      <c r="C40" s="1148" t="s">
        <v>533</v>
      </c>
      <c r="D40" s="1149"/>
      <c r="E40" s="1150"/>
      <c r="F40" s="36">
        <v>0.49</v>
      </c>
      <c r="G40" s="37">
        <v>0</v>
      </c>
      <c r="H40" s="37">
        <v>0</v>
      </c>
      <c r="I40" s="37">
        <v>0</v>
      </c>
      <c r="J40" s="38">
        <v>0</v>
      </c>
      <c r="K40" s="22"/>
      <c r="L40" s="22"/>
      <c r="M40" s="22"/>
      <c r="N40" s="22"/>
      <c r="O40" s="22"/>
      <c r="P40" s="22"/>
    </row>
    <row r="41" spans="1:16" ht="39" customHeight="1" x14ac:dyDescent="0.15">
      <c r="A41" s="22"/>
      <c r="B41" s="35"/>
      <c r="C41" s="1148"/>
      <c r="D41" s="1149"/>
      <c r="E41" s="1150"/>
      <c r="F41" s="36"/>
      <c r="G41" s="37"/>
      <c r="H41" s="37"/>
      <c r="I41" s="37"/>
      <c r="J41" s="38"/>
      <c r="K41" s="22"/>
      <c r="L41" s="22"/>
      <c r="M41" s="22"/>
      <c r="N41" s="22"/>
      <c r="O41" s="22"/>
      <c r="P41" s="22"/>
    </row>
    <row r="42" spans="1:16" ht="39" customHeight="1" x14ac:dyDescent="0.15">
      <c r="A42" s="22"/>
      <c r="B42" s="39"/>
      <c r="C42" s="1148" t="s">
        <v>534</v>
      </c>
      <c r="D42" s="1149"/>
      <c r="E42" s="1150"/>
      <c r="F42" s="36" t="s">
        <v>478</v>
      </c>
      <c r="G42" s="37" t="s">
        <v>478</v>
      </c>
      <c r="H42" s="37" t="s">
        <v>478</v>
      </c>
      <c r="I42" s="37" t="s">
        <v>478</v>
      </c>
      <c r="J42" s="38" t="s">
        <v>478</v>
      </c>
      <c r="K42" s="22"/>
      <c r="L42" s="22"/>
      <c r="M42" s="22"/>
      <c r="N42" s="22"/>
      <c r="O42" s="22"/>
      <c r="P42" s="22"/>
    </row>
    <row r="43" spans="1:16" ht="39" customHeight="1" thickBot="1" x14ac:dyDescent="0.2">
      <c r="A43" s="22"/>
      <c r="B43" s="40"/>
      <c r="C43" s="1151" t="s">
        <v>535</v>
      </c>
      <c r="D43" s="1152"/>
      <c r="E43" s="1153"/>
      <c r="F43" s="41" t="s">
        <v>478</v>
      </c>
      <c r="G43" s="42" t="s">
        <v>478</v>
      </c>
      <c r="H43" s="42" t="s">
        <v>478</v>
      </c>
      <c r="I43" s="42" t="s">
        <v>478</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2334</v>
      </c>
      <c r="L45" s="60">
        <v>2378</v>
      </c>
      <c r="M45" s="60">
        <v>2277</v>
      </c>
      <c r="N45" s="60">
        <v>2105</v>
      </c>
      <c r="O45" s="61">
        <v>2208</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478</v>
      </c>
      <c r="L46" s="64" t="s">
        <v>478</v>
      </c>
      <c r="M46" s="64" t="s">
        <v>478</v>
      </c>
      <c r="N46" s="64" t="s">
        <v>478</v>
      </c>
      <c r="O46" s="65" t="s">
        <v>478</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478</v>
      </c>
      <c r="L47" s="64" t="s">
        <v>478</v>
      </c>
      <c r="M47" s="64" t="s">
        <v>478</v>
      </c>
      <c r="N47" s="64" t="s">
        <v>478</v>
      </c>
      <c r="O47" s="65" t="s">
        <v>478</v>
      </c>
      <c r="P47" s="48"/>
      <c r="Q47" s="48"/>
      <c r="R47" s="48"/>
      <c r="S47" s="48"/>
      <c r="T47" s="48"/>
      <c r="U47" s="48"/>
    </row>
    <row r="48" spans="1:21" ht="30.75" customHeight="1" x14ac:dyDescent="0.15">
      <c r="A48" s="48"/>
      <c r="B48" s="1166"/>
      <c r="C48" s="1167"/>
      <c r="D48" s="62"/>
      <c r="E48" s="1158" t="s">
        <v>15</v>
      </c>
      <c r="F48" s="1158"/>
      <c r="G48" s="1158"/>
      <c r="H48" s="1158"/>
      <c r="I48" s="1158"/>
      <c r="J48" s="1159"/>
      <c r="K48" s="63">
        <v>984</v>
      </c>
      <c r="L48" s="64">
        <v>1179</v>
      </c>
      <c r="M48" s="64">
        <v>1028</v>
      </c>
      <c r="N48" s="64">
        <v>1001</v>
      </c>
      <c r="O48" s="65">
        <v>1154</v>
      </c>
      <c r="P48" s="48"/>
      <c r="Q48" s="48"/>
      <c r="R48" s="48"/>
      <c r="S48" s="48"/>
      <c r="T48" s="48"/>
      <c r="U48" s="48"/>
    </row>
    <row r="49" spans="1:21" ht="30.75" customHeight="1" x14ac:dyDescent="0.15">
      <c r="A49" s="48"/>
      <c r="B49" s="1166"/>
      <c r="C49" s="1167"/>
      <c r="D49" s="62"/>
      <c r="E49" s="1158" t="s">
        <v>16</v>
      </c>
      <c r="F49" s="1158"/>
      <c r="G49" s="1158"/>
      <c r="H49" s="1158"/>
      <c r="I49" s="1158"/>
      <c r="J49" s="1159"/>
      <c r="K49" s="63">
        <v>134</v>
      </c>
      <c r="L49" s="64">
        <v>91</v>
      </c>
      <c r="M49" s="64">
        <v>69</v>
      </c>
      <c r="N49" s="64">
        <v>113</v>
      </c>
      <c r="O49" s="65">
        <v>114</v>
      </c>
      <c r="P49" s="48"/>
      <c r="Q49" s="48"/>
      <c r="R49" s="48"/>
      <c r="S49" s="48"/>
      <c r="T49" s="48"/>
      <c r="U49" s="48"/>
    </row>
    <row r="50" spans="1:21" ht="30.75" customHeight="1" x14ac:dyDescent="0.15">
      <c r="A50" s="48"/>
      <c r="B50" s="1166"/>
      <c r="C50" s="1167"/>
      <c r="D50" s="62"/>
      <c r="E50" s="1158" t="s">
        <v>17</v>
      </c>
      <c r="F50" s="1158"/>
      <c r="G50" s="1158"/>
      <c r="H50" s="1158"/>
      <c r="I50" s="1158"/>
      <c r="J50" s="1159"/>
      <c r="K50" s="63">
        <v>1</v>
      </c>
      <c r="L50" s="64">
        <v>1</v>
      </c>
      <c r="M50" s="64">
        <v>0</v>
      </c>
      <c r="N50" s="64" t="s">
        <v>478</v>
      </c>
      <c r="O50" s="65">
        <v>2</v>
      </c>
      <c r="P50" s="48"/>
      <c r="Q50" s="48"/>
      <c r="R50" s="48"/>
      <c r="S50" s="48"/>
      <c r="T50" s="48"/>
      <c r="U50" s="48"/>
    </row>
    <row r="51" spans="1:21" ht="30.75" customHeight="1" x14ac:dyDescent="0.15">
      <c r="A51" s="48"/>
      <c r="B51" s="1168"/>
      <c r="C51" s="1169"/>
      <c r="D51" s="66"/>
      <c r="E51" s="1158" t="s">
        <v>18</v>
      </c>
      <c r="F51" s="1158"/>
      <c r="G51" s="1158"/>
      <c r="H51" s="1158"/>
      <c r="I51" s="1158"/>
      <c r="J51" s="1159"/>
      <c r="K51" s="63" t="s">
        <v>478</v>
      </c>
      <c r="L51" s="64" t="s">
        <v>478</v>
      </c>
      <c r="M51" s="64" t="s">
        <v>478</v>
      </c>
      <c r="N51" s="64" t="s">
        <v>478</v>
      </c>
      <c r="O51" s="65" t="s">
        <v>478</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2184</v>
      </c>
      <c r="L52" s="64">
        <v>2395</v>
      </c>
      <c r="M52" s="64">
        <v>2424</v>
      </c>
      <c r="N52" s="64">
        <v>2297</v>
      </c>
      <c r="O52" s="65">
        <v>2507</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1269</v>
      </c>
      <c r="L53" s="69">
        <v>1254</v>
      </c>
      <c r="M53" s="69">
        <v>950</v>
      </c>
      <c r="N53" s="69">
        <v>922</v>
      </c>
      <c r="O53" s="70">
        <v>971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172" t="s">
        <v>24</v>
      </c>
      <c r="C41" s="1173"/>
      <c r="D41" s="81"/>
      <c r="E41" s="1178" t="s">
        <v>25</v>
      </c>
      <c r="F41" s="1178"/>
      <c r="G41" s="1178"/>
      <c r="H41" s="1179"/>
      <c r="I41" s="82">
        <v>21878</v>
      </c>
      <c r="J41" s="83">
        <v>21725</v>
      </c>
      <c r="K41" s="83">
        <v>22030</v>
      </c>
      <c r="L41" s="83">
        <v>26061</v>
      </c>
      <c r="M41" s="84">
        <v>26176</v>
      </c>
    </row>
    <row r="42" spans="2:13" ht="27.75" customHeight="1" x14ac:dyDescent="0.15">
      <c r="B42" s="1174"/>
      <c r="C42" s="1175"/>
      <c r="D42" s="85"/>
      <c r="E42" s="1180" t="s">
        <v>26</v>
      </c>
      <c r="F42" s="1180"/>
      <c r="G42" s="1180"/>
      <c r="H42" s="1181"/>
      <c r="I42" s="86">
        <v>26</v>
      </c>
      <c r="J42" s="87">
        <v>26</v>
      </c>
      <c r="K42" s="87">
        <v>13</v>
      </c>
      <c r="L42" s="87">
        <v>11</v>
      </c>
      <c r="M42" s="88">
        <v>8</v>
      </c>
    </row>
    <row r="43" spans="2:13" ht="27.75" customHeight="1" x14ac:dyDescent="0.15">
      <c r="B43" s="1174"/>
      <c r="C43" s="1175"/>
      <c r="D43" s="85"/>
      <c r="E43" s="1180" t="s">
        <v>27</v>
      </c>
      <c r="F43" s="1180"/>
      <c r="G43" s="1180"/>
      <c r="H43" s="1181"/>
      <c r="I43" s="86">
        <v>14163</v>
      </c>
      <c r="J43" s="87">
        <v>11029</v>
      </c>
      <c r="K43" s="87">
        <v>11113</v>
      </c>
      <c r="L43" s="87">
        <v>12944</v>
      </c>
      <c r="M43" s="88">
        <v>12639</v>
      </c>
    </row>
    <row r="44" spans="2:13" ht="27.75" customHeight="1" x14ac:dyDescent="0.15">
      <c r="B44" s="1174"/>
      <c r="C44" s="1175"/>
      <c r="D44" s="85"/>
      <c r="E44" s="1180" t="s">
        <v>28</v>
      </c>
      <c r="F44" s="1180"/>
      <c r="G44" s="1180"/>
      <c r="H44" s="1181"/>
      <c r="I44" s="86">
        <v>569</v>
      </c>
      <c r="J44" s="87">
        <v>451</v>
      </c>
      <c r="K44" s="87">
        <v>358</v>
      </c>
      <c r="L44" s="87">
        <v>252</v>
      </c>
      <c r="M44" s="88">
        <v>133</v>
      </c>
    </row>
    <row r="45" spans="2:13" ht="27.75" customHeight="1" x14ac:dyDescent="0.15">
      <c r="B45" s="1174"/>
      <c r="C45" s="1175"/>
      <c r="D45" s="85"/>
      <c r="E45" s="1180" t="s">
        <v>29</v>
      </c>
      <c r="F45" s="1180"/>
      <c r="G45" s="1180"/>
      <c r="H45" s="1181"/>
      <c r="I45" s="86">
        <v>1856</v>
      </c>
      <c r="J45" s="87">
        <v>1495</v>
      </c>
      <c r="K45" s="87">
        <v>1430</v>
      </c>
      <c r="L45" s="87">
        <v>1319</v>
      </c>
      <c r="M45" s="88">
        <v>1306</v>
      </c>
    </row>
    <row r="46" spans="2:13" ht="27.75" customHeight="1" x14ac:dyDescent="0.15">
      <c r="B46" s="1174"/>
      <c r="C46" s="1175"/>
      <c r="D46" s="89"/>
      <c r="E46" s="1180" t="s">
        <v>30</v>
      </c>
      <c r="F46" s="1180"/>
      <c r="G46" s="1180"/>
      <c r="H46" s="1181"/>
      <c r="I46" s="86">
        <v>12</v>
      </c>
      <c r="J46" s="87">
        <v>14</v>
      </c>
      <c r="K46" s="87">
        <v>17</v>
      </c>
      <c r="L46" s="87">
        <v>3</v>
      </c>
      <c r="M46" s="88">
        <v>3</v>
      </c>
    </row>
    <row r="47" spans="2:13" ht="27.75" customHeight="1" x14ac:dyDescent="0.15">
      <c r="B47" s="1174"/>
      <c r="C47" s="1175"/>
      <c r="D47" s="90"/>
      <c r="E47" s="1182" t="s">
        <v>31</v>
      </c>
      <c r="F47" s="1183"/>
      <c r="G47" s="1183"/>
      <c r="H47" s="1184"/>
      <c r="I47" s="86" t="s">
        <v>478</v>
      </c>
      <c r="J47" s="87" t="s">
        <v>478</v>
      </c>
      <c r="K47" s="87" t="s">
        <v>478</v>
      </c>
      <c r="L47" s="87" t="s">
        <v>478</v>
      </c>
      <c r="M47" s="88" t="s">
        <v>478</v>
      </c>
    </row>
    <row r="48" spans="2:13" ht="27.75" customHeight="1" x14ac:dyDescent="0.15">
      <c r="B48" s="1174"/>
      <c r="C48" s="1175"/>
      <c r="D48" s="85"/>
      <c r="E48" s="1180" t="s">
        <v>32</v>
      </c>
      <c r="F48" s="1180"/>
      <c r="G48" s="1180"/>
      <c r="H48" s="1181"/>
      <c r="I48" s="86" t="s">
        <v>478</v>
      </c>
      <c r="J48" s="87" t="s">
        <v>478</v>
      </c>
      <c r="K48" s="87" t="s">
        <v>478</v>
      </c>
      <c r="L48" s="87" t="s">
        <v>478</v>
      </c>
      <c r="M48" s="88" t="s">
        <v>478</v>
      </c>
    </row>
    <row r="49" spans="2:13" ht="27.75" customHeight="1" x14ac:dyDescent="0.15">
      <c r="B49" s="1176"/>
      <c r="C49" s="1177"/>
      <c r="D49" s="85"/>
      <c r="E49" s="1180" t="s">
        <v>33</v>
      </c>
      <c r="F49" s="1180"/>
      <c r="G49" s="1180"/>
      <c r="H49" s="1181"/>
      <c r="I49" s="86" t="s">
        <v>478</v>
      </c>
      <c r="J49" s="87" t="s">
        <v>478</v>
      </c>
      <c r="K49" s="87" t="s">
        <v>478</v>
      </c>
      <c r="L49" s="87" t="s">
        <v>478</v>
      </c>
      <c r="M49" s="88" t="s">
        <v>478</v>
      </c>
    </row>
    <row r="50" spans="2:13" ht="27.75" customHeight="1" x14ac:dyDescent="0.15">
      <c r="B50" s="1185" t="s">
        <v>34</v>
      </c>
      <c r="C50" s="1186"/>
      <c r="D50" s="91"/>
      <c r="E50" s="1180" t="s">
        <v>35</v>
      </c>
      <c r="F50" s="1180"/>
      <c r="G50" s="1180"/>
      <c r="H50" s="1181"/>
      <c r="I50" s="86">
        <v>8356</v>
      </c>
      <c r="J50" s="87">
        <v>9240</v>
      </c>
      <c r="K50" s="87">
        <v>8815</v>
      </c>
      <c r="L50" s="87">
        <v>7893</v>
      </c>
      <c r="M50" s="88">
        <v>7782</v>
      </c>
    </row>
    <row r="51" spans="2:13" ht="27.75" customHeight="1" x14ac:dyDescent="0.15">
      <c r="B51" s="1174"/>
      <c r="C51" s="1175"/>
      <c r="D51" s="85"/>
      <c r="E51" s="1180" t="s">
        <v>36</v>
      </c>
      <c r="F51" s="1180"/>
      <c r="G51" s="1180"/>
      <c r="H51" s="1181"/>
      <c r="I51" s="86">
        <v>8508</v>
      </c>
      <c r="J51" s="87">
        <v>3900</v>
      </c>
      <c r="K51" s="87">
        <v>4193</v>
      </c>
      <c r="L51" s="87">
        <v>5551</v>
      </c>
      <c r="M51" s="88">
        <v>6350</v>
      </c>
    </row>
    <row r="52" spans="2:13" ht="27.75" customHeight="1" x14ac:dyDescent="0.15">
      <c r="B52" s="1176"/>
      <c r="C52" s="1177"/>
      <c r="D52" s="85"/>
      <c r="E52" s="1180" t="s">
        <v>37</v>
      </c>
      <c r="F52" s="1180"/>
      <c r="G52" s="1180"/>
      <c r="H52" s="1181"/>
      <c r="I52" s="86">
        <v>22753</v>
      </c>
      <c r="J52" s="87">
        <v>24646</v>
      </c>
      <c r="K52" s="87">
        <v>24765</v>
      </c>
      <c r="L52" s="87">
        <v>25082</v>
      </c>
      <c r="M52" s="88">
        <v>24108</v>
      </c>
    </row>
    <row r="53" spans="2:13" ht="27.75" customHeight="1" thickBot="1" x14ac:dyDescent="0.2">
      <c r="B53" s="1187" t="s">
        <v>21</v>
      </c>
      <c r="C53" s="1188"/>
      <c r="D53" s="92"/>
      <c r="E53" s="1189" t="s">
        <v>38</v>
      </c>
      <c r="F53" s="1189"/>
      <c r="G53" s="1189"/>
      <c r="H53" s="1190"/>
      <c r="I53" s="93">
        <v>-1112</v>
      </c>
      <c r="J53" s="94">
        <v>-3046</v>
      </c>
      <c r="K53" s="94">
        <v>-2812</v>
      </c>
      <c r="L53" s="94">
        <v>2064</v>
      </c>
      <c r="M53" s="95">
        <v>2025</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516</v>
      </c>
      <c r="G2" s="113"/>
      <c r="H2" s="114"/>
    </row>
    <row r="3" spans="1:8" x14ac:dyDescent="0.15">
      <c r="A3" s="110" t="s">
        <v>509</v>
      </c>
      <c r="B3" s="115"/>
      <c r="C3" s="116"/>
      <c r="D3" s="117">
        <v>43226</v>
      </c>
      <c r="E3" s="118"/>
      <c r="F3" s="119">
        <v>50880</v>
      </c>
      <c r="G3" s="120"/>
      <c r="H3" s="121"/>
    </row>
    <row r="4" spans="1:8" x14ac:dyDescent="0.15">
      <c r="A4" s="122"/>
      <c r="B4" s="123"/>
      <c r="C4" s="124"/>
      <c r="D4" s="125">
        <v>3607</v>
      </c>
      <c r="E4" s="126"/>
      <c r="F4" s="127">
        <v>26879</v>
      </c>
      <c r="G4" s="128"/>
      <c r="H4" s="129"/>
    </row>
    <row r="5" spans="1:8" x14ac:dyDescent="0.15">
      <c r="A5" s="110" t="s">
        <v>511</v>
      </c>
      <c r="B5" s="115"/>
      <c r="C5" s="116"/>
      <c r="D5" s="117">
        <v>58041</v>
      </c>
      <c r="E5" s="118"/>
      <c r="F5" s="119">
        <v>63956</v>
      </c>
      <c r="G5" s="120"/>
      <c r="H5" s="121"/>
    </row>
    <row r="6" spans="1:8" x14ac:dyDescent="0.15">
      <c r="A6" s="122"/>
      <c r="B6" s="123"/>
      <c r="C6" s="124"/>
      <c r="D6" s="125">
        <v>8060</v>
      </c>
      <c r="E6" s="126"/>
      <c r="F6" s="127">
        <v>29239</v>
      </c>
      <c r="G6" s="128"/>
      <c r="H6" s="129"/>
    </row>
    <row r="7" spans="1:8" x14ac:dyDescent="0.15">
      <c r="A7" s="110" t="s">
        <v>512</v>
      </c>
      <c r="B7" s="115"/>
      <c r="C7" s="116"/>
      <c r="D7" s="117">
        <v>193680</v>
      </c>
      <c r="E7" s="118"/>
      <c r="F7" s="119">
        <v>66255</v>
      </c>
      <c r="G7" s="120"/>
      <c r="H7" s="121"/>
    </row>
    <row r="8" spans="1:8" x14ac:dyDescent="0.15">
      <c r="A8" s="122"/>
      <c r="B8" s="123"/>
      <c r="C8" s="124"/>
      <c r="D8" s="125">
        <v>10464</v>
      </c>
      <c r="E8" s="126"/>
      <c r="F8" s="127">
        <v>31822</v>
      </c>
      <c r="G8" s="128"/>
      <c r="H8" s="129"/>
    </row>
    <row r="9" spans="1:8" x14ac:dyDescent="0.15">
      <c r="A9" s="110" t="s">
        <v>513</v>
      </c>
      <c r="B9" s="115"/>
      <c r="C9" s="116"/>
      <c r="D9" s="117">
        <v>346829</v>
      </c>
      <c r="E9" s="118"/>
      <c r="F9" s="119">
        <v>47278</v>
      </c>
      <c r="G9" s="120"/>
      <c r="H9" s="121"/>
    </row>
    <row r="10" spans="1:8" x14ac:dyDescent="0.15">
      <c r="A10" s="122"/>
      <c r="B10" s="123"/>
      <c r="C10" s="124"/>
      <c r="D10" s="125">
        <v>43470</v>
      </c>
      <c r="E10" s="126"/>
      <c r="F10" s="127">
        <v>24096</v>
      </c>
      <c r="G10" s="128"/>
      <c r="H10" s="129"/>
    </row>
    <row r="11" spans="1:8" x14ac:dyDescent="0.15">
      <c r="A11" s="110" t="s">
        <v>514</v>
      </c>
      <c r="B11" s="115"/>
      <c r="C11" s="116"/>
      <c r="D11" s="117">
        <v>98817</v>
      </c>
      <c r="E11" s="118"/>
      <c r="F11" s="119">
        <v>44504</v>
      </c>
      <c r="G11" s="120"/>
      <c r="H11" s="121"/>
    </row>
    <row r="12" spans="1:8" x14ac:dyDescent="0.15">
      <c r="A12" s="122"/>
      <c r="B12" s="123"/>
      <c r="C12" s="130"/>
      <c r="D12" s="125">
        <v>5531</v>
      </c>
      <c r="E12" s="126"/>
      <c r="F12" s="127">
        <v>25876</v>
      </c>
      <c r="G12" s="128"/>
      <c r="H12" s="129"/>
    </row>
    <row r="13" spans="1:8" x14ac:dyDescent="0.15">
      <c r="A13" s="110"/>
      <c r="B13" s="115"/>
      <c r="C13" s="131"/>
      <c r="D13" s="132">
        <v>148119</v>
      </c>
      <c r="E13" s="133"/>
      <c r="F13" s="134">
        <v>54575</v>
      </c>
      <c r="G13" s="135"/>
      <c r="H13" s="121"/>
    </row>
    <row r="14" spans="1:8" x14ac:dyDescent="0.15">
      <c r="A14" s="122"/>
      <c r="B14" s="123"/>
      <c r="C14" s="124"/>
      <c r="D14" s="125">
        <v>14226</v>
      </c>
      <c r="E14" s="126"/>
      <c r="F14" s="127">
        <v>27582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10.210000000000001</v>
      </c>
      <c r="C19" s="136">
        <f>ROUND(VALUE(SUBSTITUTE(実質収支比率等に係る経年分析!G$48,"▲","-")),2)</f>
        <v>0.46</v>
      </c>
      <c r="D19" s="136">
        <f>ROUND(VALUE(SUBSTITUTE(実質収支比率等に係る経年分析!H$48,"▲","-")),2)</f>
        <v>0.26</v>
      </c>
      <c r="E19" s="136">
        <f>ROUND(VALUE(SUBSTITUTE(実質収支比率等に係る経年分析!I$48,"▲","-")),2)</f>
        <v>1.21</v>
      </c>
      <c r="F19" s="136">
        <f>ROUND(VALUE(SUBSTITUTE(実質収支比率等に係る経年分析!J$48,"▲","-")),2)</f>
        <v>0.92</v>
      </c>
    </row>
    <row r="20" spans="1:11" x14ac:dyDescent="0.15">
      <c r="A20" s="136" t="s">
        <v>43</v>
      </c>
      <c r="B20" s="136">
        <f>ROUND(VALUE(SUBSTITUTE(実質収支比率等に係る経年分析!F$47,"▲","-")),2)</f>
        <v>28.27</v>
      </c>
      <c r="C20" s="136">
        <f>ROUND(VALUE(SUBSTITUTE(実質収支比率等に係る経年分析!G$47,"▲","-")),2)</f>
        <v>30.08</v>
      </c>
      <c r="D20" s="136">
        <f>ROUND(VALUE(SUBSTITUTE(実質収支比率等に係る経年分析!H$47,"▲","-")),2)</f>
        <v>25.47</v>
      </c>
      <c r="E20" s="136">
        <f>ROUND(VALUE(SUBSTITUTE(実質収支比率等に係る経年分析!I$47,"▲","-")),2)</f>
        <v>22.96</v>
      </c>
      <c r="F20" s="136">
        <f>ROUND(VALUE(SUBSTITUTE(実質収支比率等に係る経年分析!J$47,"▲","-")),2)</f>
        <v>16.28</v>
      </c>
    </row>
    <row r="21" spans="1:11" x14ac:dyDescent="0.15">
      <c r="A21" s="136" t="s">
        <v>44</v>
      </c>
      <c r="B21" s="136">
        <f>IF(ISNUMBER(VALUE(SUBSTITUTE(実質収支比率等に係る経年分析!F$49,"▲","-"))),ROUND(VALUE(SUBSTITUTE(実質収支比率等に係る経年分析!F$49,"▲","-")),2),NA())</f>
        <v>-1.25</v>
      </c>
      <c r="C21" s="136">
        <f>IF(ISNUMBER(VALUE(SUBSTITUTE(実質収支比率等に係る経年分析!G$49,"▲","-"))),ROUND(VALUE(SUBSTITUTE(実質収支比率等に係る経年分析!G$49,"▲","-")),2),NA())</f>
        <v>-11.41</v>
      </c>
      <c r="D21" s="136">
        <f>IF(ISNUMBER(VALUE(SUBSTITUTE(実質収支比率等に係る経年分析!H$49,"▲","-"))),ROUND(VALUE(SUBSTITUTE(実質収支比率等に係る経年分析!H$49,"▲","-")),2),NA())</f>
        <v>-4.75</v>
      </c>
      <c r="E21" s="136">
        <f>IF(ISNUMBER(VALUE(SUBSTITUTE(実質収支比率等に係る経年分析!I$49,"▲","-"))),ROUND(VALUE(SUBSTITUTE(実質収支比率等に係る経年分析!I$49,"▲","-")),2),NA())</f>
        <v>-1.49</v>
      </c>
      <c r="F21" s="136">
        <f>IF(ISNUMBER(VALUE(SUBSTITUTE(実質収支比率等に係る経年分析!J$49,"▲","-"))),ROUND(VALUE(SUBSTITUTE(実質収支比率等に係る経年分析!J$49,"▲","-")),2),NA())</f>
        <v>-7.17</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0.49</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災害公営住宅整備事業特別会計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0.02</v>
      </c>
    </row>
    <row r="33" spans="1:16" x14ac:dyDescent="0.15">
      <c r="A33" s="137" t="str">
        <f>IF(連結実質赤字比率に係る赤字・黒字の構成分析!C$37="",NA(),連結実質赤字比率に係る赤字・黒字の構成分析!C$37)</f>
        <v>一般会計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10.199999999999999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1.21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0.92</v>
      </c>
    </row>
    <row r="34" spans="1:16" x14ac:dyDescent="0.15">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0.66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0.43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1.07</v>
      </c>
    </row>
    <row r="35" spans="1:16" x14ac:dyDescent="0.15">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3.09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2.25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0.87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1.83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2.2999999999999998</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7.26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8.14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7.25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6.67</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2184</v>
      </c>
      <c r="E42" s="138"/>
      <c r="F42" s="138"/>
      <c r="G42" s="138">
        <f>'実質公債費比率（分子）の構造'!L$52</f>
        <v>2395</v>
      </c>
      <c r="H42" s="138"/>
      <c r="I42" s="138"/>
      <c r="J42" s="138">
        <f>'実質公債費比率（分子）の構造'!M$52</f>
        <v>2424</v>
      </c>
      <c r="K42" s="138"/>
      <c r="L42" s="138"/>
      <c r="M42" s="138">
        <f>'実質公債費比率（分子）の構造'!N$52</f>
        <v>2297</v>
      </c>
      <c r="N42" s="138"/>
      <c r="O42" s="138"/>
      <c r="P42" s="138">
        <f>'実質公債費比率（分子）の構造'!O$52</f>
        <v>2507</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1</v>
      </c>
      <c r="C44" s="138"/>
      <c r="D44" s="138"/>
      <c r="E44" s="138">
        <f>'実質公債費比率（分子）の構造'!L$50</f>
        <v>1</v>
      </c>
      <c r="F44" s="138"/>
      <c r="G44" s="138"/>
      <c r="H44" s="138">
        <f>'実質公債費比率（分子）の構造'!M$50</f>
        <v>0</v>
      </c>
      <c r="I44" s="138"/>
      <c r="J44" s="138"/>
      <c r="K44" s="138" t="str">
        <f>'実質公債費比率（分子）の構造'!N$50</f>
        <v>-</v>
      </c>
      <c r="L44" s="138"/>
      <c r="M44" s="138"/>
      <c r="N44" s="138">
        <f>'実質公債費比率（分子）の構造'!O$50</f>
        <v>2</v>
      </c>
      <c r="O44" s="138"/>
      <c r="P44" s="138"/>
    </row>
    <row r="45" spans="1:16" x14ac:dyDescent="0.15">
      <c r="A45" s="138" t="s">
        <v>54</v>
      </c>
      <c r="B45" s="138">
        <f>'実質公債費比率（分子）の構造'!K$49</f>
        <v>134</v>
      </c>
      <c r="C45" s="138"/>
      <c r="D45" s="138"/>
      <c r="E45" s="138">
        <f>'実質公債費比率（分子）の構造'!L$49</f>
        <v>91</v>
      </c>
      <c r="F45" s="138"/>
      <c r="G45" s="138"/>
      <c r="H45" s="138">
        <f>'実質公債費比率（分子）の構造'!M$49</f>
        <v>69</v>
      </c>
      <c r="I45" s="138"/>
      <c r="J45" s="138"/>
      <c r="K45" s="138">
        <f>'実質公債費比率（分子）の構造'!N$49</f>
        <v>113</v>
      </c>
      <c r="L45" s="138"/>
      <c r="M45" s="138"/>
      <c r="N45" s="138">
        <f>'実質公債費比率（分子）の構造'!O$49</f>
        <v>114</v>
      </c>
      <c r="O45" s="138"/>
      <c r="P45" s="138"/>
    </row>
    <row r="46" spans="1:16" x14ac:dyDescent="0.15">
      <c r="A46" s="138" t="s">
        <v>55</v>
      </c>
      <c r="B46" s="138">
        <f>'実質公債費比率（分子）の構造'!K$48</f>
        <v>984</v>
      </c>
      <c r="C46" s="138"/>
      <c r="D46" s="138"/>
      <c r="E46" s="138">
        <f>'実質公債費比率（分子）の構造'!L$48</f>
        <v>1179</v>
      </c>
      <c r="F46" s="138"/>
      <c r="G46" s="138"/>
      <c r="H46" s="138">
        <f>'実質公債費比率（分子）の構造'!M$48</f>
        <v>1028</v>
      </c>
      <c r="I46" s="138"/>
      <c r="J46" s="138"/>
      <c r="K46" s="138">
        <f>'実質公債費比率（分子）の構造'!N$48</f>
        <v>1001</v>
      </c>
      <c r="L46" s="138"/>
      <c r="M46" s="138"/>
      <c r="N46" s="138">
        <f>'実質公債費比率（分子）の構造'!O$48</f>
        <v>1154</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2334</v>
      </c>
      <c r="C49" s="138"/>
      <c r="D49" s="138"/>
      <c r="E49" s="138">
        <f>'実質公債費比率（分子）の構造'!L$45</f>
        <v>2378</v>
      </c>
      <c r="F49" s="138"/>
      <c r="G49" s="138"/>
      <c r="H49" s="138">
        <f>'実質公債費比率（分子）の構造'!M$45</f>
        <v>2277</v>
      </c>
      <c r="I49" s="138"/>
      <c r="J49" s="138"/>
      <c r="K49" s="138">
        <f>'実質公債費比率（分子）の構造'!N$45</f>
        <v>2105</v>
      </c>
      <c r="L49" s="138"/>
      <c r="M49" s="138"/>
      <c r="N49" s="138">
        <f>'実質公債費比率（分子）の構造'!O$45</f>
        <v>2208</v>
      </c>
      <c r="O49" s="138"/>
      <c r="P49" s="138"/>
    </row>
    <row r="50" spans="1:16" x14ac:dyDescent="0.15">
      <c r="A50" s="138" t="s">
        <v>59</v>
      </c>
      <c r="B50" s="138" t="e">
        <f>NA()</f>
        <v>#N/A</v>
      </c>
      <c r="C50" s="138">
        <f>IF(ISNUMBER('実質公債費比率（分子）の構造'!K$53),'実質公債費比率（分子）の構造'!K$53,NA())</f>
        <v>1269</v>
      </c>
      <c r="D50" s="138" t="e">
        <f>NA()</f>
        <v>#N/A</v>
      </c>
      <c r="E50" s="138" t="e">
        <f>NA()</f>
        <v>#N/A</v>
      </c>
      <c r="F50" s="138">
        <f>IF(ISNUMBER('実質公債費比率（分子）の構造'!L$53),'実質公債費比率（分子）の構造'!L$53,NA())</f>
        <v>1254</v>
      </c>
      <c r="G50" s="138" t="e">
        <f>NA()</f>
        <v>#N/A</v>
      </c>
      <c r="H50" s="138" t="e">
        <f>NA()</f>
        <v>#N/A</v>
      </c>
      <c r="I50" s="138">
        <f>IF(ISNUMBER('実質公債費比率（分子）の構造'!M$53),'実質公債費比率（分子）の構造'!M$53,NA())</f>
        <v>950</v>
      </c>
      <c r="J50" s="138" t="e">
        <f>NA()</f>
        <v>#N/A</v>
      </c>
      <c r="K50" s="138" t="e">
        <f>NA()</f>
        <v>#N/A</v>
      </c>
      <c r="L50" s="138">
        <f>IF(ISNUMBER('実質公債費比率（分子）の構造'!N$53),'実質公債費比率（分子）の構造'!N$53,NA())</f>
        <v>922</v>
      </c>
      <c r="M50" s="138" t="e">
        <f>NA()</f>
        <v>#N/A</v>
      </c>
      <c r="N50" s="138" t="e">
        <f>NA()</f>
        <v>#N/A</v>
      </c>
      <c r="O50" s="138">
        <f>IF(ISNUMBER('実質公債費比率（分子）の構造'!O$53),'実質公債費比率（分子）の構造'!O$53,NA())</f>
        <v>971</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22753</v>
      </c>
      <c r="E56" s="137"/>
      <c r="F56" s="137"/>
      <c r="G56" s="137">
        <f>'将来負担比率（分子）の構造'!J$52</f>
        <v>24646</v>
      </c>
      <c r="H56" s="137"/>
      <c r="I56" s="137"/>
      <c r="J56" s="137">
        <f>'将来負担比率（分子）の構造'!K$52</f>
        <v>24765</v>
      </c>
      <c r="K56" s="137"/>
      <c r="L56" s="137"/>
      <c r="M56" s="137">
        <f>'将来負担比率（分子）の構造'!L$52</f>
        <v>25082</v>
      </c>
      <c r="N56" s="137"/>
      <c r="O56" s="137"/>
      <c r="P56" s="137">
        <f>'将来負担比率（分子）の構造'!M$52</f>
        <v>24108</v>
      </c>
    </row>
    <row r="57" spans="1:16" x14ac:dyDescent="0.15">
      <c r="A57" s="137" t="s">
        <v>36</v>
      </c>
      <c r="B57" s="137"/>
      <c r="C57" s="137"/>
      <c r="D57" s="137">
        <f>'将来負担比率（分子）の構造'!I$51</f>
        <v>8508</v>
      </c>
      <c r="E57" s="137"/>
      <c r="F57" s="137"/>
      <c r="G57" s="137">
        <f>'将来負担比率（分子）の構造'!J$51</f>
        <v>3900</v>
      </c>
      <c r="H57" s="137"/>
      <c r="I57" s="137"/>
      <c r="J57" s="137">
        <f>'将来負担比率（分子）の構造'!K$51</f>
        <v>4193</v>
      </c>
      <c r="K57" s="137"/>
      <c r="L57" s="137"/>
      <c r="M57" s="137">
        <f>'将来負担比率（分子）の構造'!L$51</f>
        <v>5551</v>
      </c>
      <c r="N57" s="137"/>
      <c r="O57" s="137"/>
      <c r="P57" s="137">
        <f>'将来負担比率（分子）の構造'!M$51</f>
        <v>6350</v>
      </c>
    </row>
    <row r="58" spans="1:16" x14ac:dyDescent="0.15">
      <c r="A58" s="137" t="s">
        <v>35</v>
      </c>
      <c r="B58" s="137"/>
      <c r="C58" s="137"/>
      <c r="D58" s="137">
        <f>'将来負担比率（分子）の構造'!I$50</f>
        <v>8356</v>
      </c>
      <c r="E58" s="137"/>
      <c r="F58" s="137"/>
      <c r="G58" s="137">
        <f>'将来負担比率（分子）の構造'!J$50</f>
        <v>9240</v>
      </c>
      <c r="H58" s="137"/>
      <c r="I58" s="137"/>
      <c r="J58" s="137">
        <f>'将来負担比率（分子）の構造'!K$50</f>
        <v>8815</v>
      </c>
      <c r="K58" s="137"/>
      <c r="L58" s="137"/>
      <c r="M58" s="137">
        <f>'将来負担比率（分子）の構造'!L$50</f>
        <v>7893</v>
      </c>
      <c r="N58" s="137"/>
      <c r="O58" s="137"/>
      <c r="P58" s="137">
        <f>'将来負担比率（分子）の構造'!M$50</f>
        <v>7782</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12</v>
      </c>
      <c r="C61" s="137"/>
      <c r="D61" s="137"/>
      <c r="E61" s="137">
        <f>'将来負担比率（分子）の構造'!J$46</f>
        <v>14</v>
      </c>
      <c r="F61" s="137"/>
      <c r="G61" s="137"/>
      <c r="H61" s="137">
        <f>'将来負担比率（分子）の構造'!K$46</f>
        <v>17</v>
      </c>
      <c r="I61" s="137"/>
      <c r="J61" s="137"/>
      <c r="K61" s="137">
        <f>'将来負担比率（分子）の構造'!L$46</f>
        <v>3</v>
      </c>
      <c r="L61" s="137"/>
      <c r="M61" s="137"/>
      <c r="N61" s="137">
        <f>'将来負担比率（分子）の構造'!M$46</f>
        <v>3</v>
      </c>
      <c r="O61" s="137"/>
      <c r="P61" s="137"/>
    </row>
    <row r="62" spans="1:16" x14ac:dyDescent="0.15">
      <c r="A62" s="137" t="s">
        <v>29</v>
      </c>
      <c r="B62" s="137">
        <f>'将来負担比率（分子）の構造'!I$45</f>
        <v>1856</v>
      </c>
      <c r="C62" s="137"/>
      <c r="D62" s="137"/>
      <c r="E62" s="137">
        <f>'将来負担比率（分子）の構造'!J$45</f>
        <v>1495</v>
      </c>
      <c r="F62" s="137"/>
      <c r="G62" s="137"/>
      <c r="H62" s="137">
        <f>'将来負担比率（分子）の構造'!K$45</f>
        <v>1430</v>
      </c>
      <c r="I62" s="137"/>
      <c r="J62" s="137"/>
      <c r="K62" s="137">
        <f>'将来負担比率（分子）の構造'!L$45</f>
        <v>1319</v>
      </c>
      <c r="L62" s="137"/>
      <c r="M62" s="137"/>
      <c r="N62" s="137">
        <f>'将来負担比率（分子）の構造'!M$45</f>
        <v>1306</v>
      </c>
      <c r="O62" s="137"/>
      <c r="P62" s="137"/>
    </row>
    <row r="63" spans="1:16" x14ac:dyDescent="0.15">
      <c r="A63" s="137" t="s">
        <v>28</v>
      </c>
      <c r="B63" s="137">
        <f>'将来負担比率（分子）の構造'!I$44</f>
        <v>569</v>
      </c>
      <c r="C63" s="137"/>
      <c r="D63" s="137"/>
      <c r="E63" s="137">
        <f>'将来負担比率（分子）の構造'!J$44</f>
        <v>451</v>
      </c>
      <c r="F63" s="137"/>
      <c r="G63" s="137"/>
      <c r="H63" s="137">
        <f>'将来負担比率（分子）の構造'!K$44</f>
        <v>358</v>
      </c>
      <c r="I63" s="137"/>
      <c r="J63" s="137"/>
      <c r="K63" s="137">
        <f>'将来負担比率（分子）の構造'!L$44</f>
        <v>252</v>
      </c>
      <c r="L63" s="137"/>
      <c r="M63" s="137"/>
      <c r="N63" s="137">
        <f>'将来負担比率（分子）の構造'!M$44</f>
        <v>133</v>
      </c>
      <c r="O63" s="137"/>
      <c r="P63" s="137"/>
    </row>
    <row r="64" spans="1:16" x14ac:dyDescent="0.15">
      <c r="A64" s="137" t="s">
        <v>27</v>
      </c>
      <c r="B64" s="137">
        <f>'将来負担比率（分子）の構造'!I$43</f>
        <v>14163</v>
      </c>
      <c r="C64" s="137"/>
      <c r="D64" s="137"/>
      <c r="E64" s="137">
        <f>'将来負担比率（分子）の構造'!J$43</f>
        <v>11029</v>
      </c>
      <c r="F64" s="137"/>
      <c r="G64" s="137"/>
      <c r="H64" s="137">
        <f>'将来負担比率（分子）の構造'!K$43</f>
        <v>11113</v>
      </c>
      <c r="I64" s="137"/>
      <c r="J64" s="137"/>
      <c r="K64" s="137">
        <f>'将来負担比率（分子）の構造'!L$43</f>
        <v>12944</v>
      </c>
      <c r="L64" s="137"/>
      <c r="M64" s="137"/>
      <c r="N64" s="137">
        <f>'将来負担比率（分子）の構造'!M$43</f>
        <v>12639</v>
      </c>
      <c r="O64" s="137"/>
      <c r="P64" s="137"/>
    </row>
    <row r="65" spans="1:16" x14ac:dyDescent="0.15">
      <c r="A65" s="137" t="s">
        <v>26</v>
      </c>
      <c r="B65" s="137">
        <f>'将来負担比率（分子）の構造'!I$42</f>
        <v>26</v>
      </c>
      <c r="C65" s="137"/>
      <c r="D65" s="137"/>
      <c r="E65" s="137">
        <f>'将来負担比率（分子）の構造'!J$42</f>
        <v>26</v>
      </c>
      <c r="F65" s="137"/>
      <c r="G65" s="137"/>
      <c r="H65" s="137">
        <f>'将来負担比率（分子）の構造'!K$42</f>
        <v>13</v>
      </c>
      <c r="I65" s="137"/>
      <c r="J65" s="137"/>
      <c r="K65" s="137">
        <f>'将来負担比率（分子）の構造'!L$42</f>
        <v>11</v>
      </c>
      <c r="L65" s="137"/>
      <c r="M65" s="137"/>
      <c r="N65" s="137">
        <f>'将来負担比率（分子）の構造'!M$42</f>
        <v>8</v>
      </c>
      <c r="O65" s="137"/>
      <c r="P65" s="137"/>
    </row>
    <row r="66" spans="1:16" x14ac:dyDescent="0.15">
      <c r="A66" s="137" t="s">
        <v>25</v>
      </c>
      <c r="B66" s="137">
        <f>'将来負担比率（分子）の構造'!I$41</f>
        <v>21878</v>
      </c>
      <c r="C66" s="137"/>
      <c r="D66" s="137"/>
      <c r="E66" s="137">
        <f>'将来負担比率（分子）の構造'!J$41</f>
        <v>21725</v>
      </c>
      <c r="F66" s="137"/>
      <c r="G66" s="137"/>
      <c r="H66" s="137">
        <f>'将来負担比率（分子）の構造'!K$41</f>
        <v>22030</v>
      </c>
      <c r="I66" s="137"/>
      <c r="J66" s="137"/>
      <c r="K66" s="137">
        <f>'将来負担比率（分子）の構造'!L$41</f>
        <v>26061</v>
      </c>
      <c r="L66" s="137"/>
      <c r="M66" s="137"/>
      <c r="N66" s="137">
        <f>'将来負担比率（分子）の構造'!M$41</f>
        <v>26176</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2064</v>
      </c>
      <c r="M67" s="137" t="e">
        <f>NA()</f>
        <v>#N/A</v>
      </c>
      <c r="N67" s="137" t="e">
        <f>NA()</f>
        <v>#N/A</v>
      </c>
      <c r="O67" s="137">
        <f>IF(ISNUMBER('将来負担比率（分子）の構造'!M$53), IF('将来負担比率（分子）の構造'!M$53 &lt; 0, 0, '将来負担比率（分子）の構造'!M$53), NA())</f>
        <v>2025</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195</v>
      </c>
      <c r="DI1" s="572"/>
      <c r="DJ1" s="572"/>
      <c r="DK1" s="572"/>
      <c r="DL1" s="572"/>
      <c r="DM1" s="572"/>
      <c r="DN1" s="573"/>
      <c r="DP1" s="571" t="s">
        <v>196</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574" t="s">
        <v>198</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199</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200</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x14ac:dyDescent="0.15">
      <c r="B4" s="574" t="s">
        <v>1</v>
      </c>
      <c r="C4" s="575"/>
      <c r="D4" s="575"/>
      <c r="E4" s="575"/>
      <c r="F4" s="575"/>
      <c r="G4" s="575"/>
      <c r="H4" s="575"/>
      <c r="I4" s="575"/>
      <c r="J4" s="575"/>
      <c r="K4" s="575"/>
      <c r="L4" s="575"/>
      <c r="M4" s="575"/>
      <c r="N4" s="575"/>
      <c r="O4" s="575"/>
      <c r="P4" s="575"/>
      <c r="Q4" s="576"/>
      <c r="R4" s="574" t="s">
        <v>201</v>
      </c>
      <c r="S4" s="575"/>
      <c r="T4" s="575"/>
      <c r="U4" s="575"/>
      <c r="V4" s="575"/>
      <c r="W4" s="575"/>
      <c r="X4" s="575"/>
      <c r="Y4" s="576"/>
      <c r="Z4" s="574" t="s">
        <v>202</v>
      </c>
      <c r="AA4" s="575"/>
      <c r="AB4" s="575"/>
      <c r="AC4" s="576"/>
      <c r="AD4" s="574" t="s">
        <v>203</v>
      </c>
      <c r="AE4" s="575"/>
      <c r="AF4" s="575"/>
      <c r="AG4" s="575"/>
      <c r="AH4" s="575"/>
      <c r="AI4" s="575"/>
      <c r="AJ4" s="575"/>
      <c r="AK4" s="576"/>
      <c r="AL4" s="574" t="s">
        <v>202</v>
      </c>
      <c r="AM4" s="575"/>
      <c r="AN4" s="575"/>
      <c r="AO4" s="576"/>
      <c r="AP4" s="580" t="s">
        <v>204</v>
      </c>
      <c r="AQ4" s="580"/>
      <c r="AR4" s="580"/>
      <c r="AS4" s="580"/>
      <c r="AT4" s="580"/>
      <c r="AU4" s="580"/>
      <c r="AV4" s="580"/>
      <c r="AW4" s="580"/>
      <c r="AX4" s="580"/>
      <c r="AY4" s="580"/>
      <c r="AZ4" s="580"/>
      <c r="BA4" s="580"/>
      <c r="BB4" s="580"/>
      <c r="BC4" s="580"/>
      <c r="BD4" s="580"/>
      <c r="BE4" s="580"/>
      <c r="BF4" s="580"/>
      <c r="BG4" s="580" t="s">
        <v>205</v>
      </c>
      <c r="BH4" s="580"/>
      <c r="BI4" s="580"/>
      <c r="BJ4" s="580"/>
      <c r="BK4" s="580"/>
      <c r="BL4" s="580"/>
      <c r="BM4" s="580"/>
      <c r="BN4" s="580"/>
      <c r="BO4" s="580" t="s">
        <v>202</v>
      </c>
      <c r="BP4" s="580"/>
      <c r="BQ4" s="580"/>
      <c r="BR4" s="580"/>
      <c r="BS4" s="580" t="s">
        <v>206</v>
      </c>
      <c r="BT4" s="580"/>
      <c r="BU4" s="580"/>
      <c r="BV4" s="580"/>
      <c r="BW4" s="580"/>
      <c r="BX4" s="580"/>
      <c r="BY4" s="580"/>
      <c r="BZ4" s="580"/>
      <c r="CA4" s="580"/>
      <c r="CB4" s="580"/>
      <c r="CD4" s="577" t="s">
        <v>207</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x14ac:dyDescent="0.15">
      <c r="B5" s="581" t="s">
        <v>208</v>
      </c>
      <c r="C5" s="582"/>
      <c r="D5" s="582"/>
      <c r="E5" s="582"/>
      <c r="F5" s="582"/>
      <c r="G5" s="582"/>
      <c r="H5" s="582"/>
      <c r="I5" s="582"/>
      <c r="J5" s="582"/>
      <c r="K5" s="582"/>
      <c r="L5" s="582"/>
      <c r="M5" s="582"/>
      <c r="N5" s="582"/>
      <c r="O5" s="582"/>
      <c r="P5" s="582"/>
      <c r="Q5" s="583"/>
      <c r="R5" s="584">
        <v>7776386</v>
      </c>
      <c r="S5" s="585"/>
      <c r="T5" s="585"/>
      <c r="U5" s="585"/>
      <c r="V5" s="585"/>
      <c r="W5" s="585"/>
      <c r="X5" s="585"/>
      <c r="Y5" s="586"/>
      <c r="Z5" s="587">
        <v>23.7</v>
      </c>
      <c r="AA5" s="587"/>
      <c r="AB5" s="587"/>
      <c r="AC5" s="587"/>
      <c r="AD5" s="588">
        <v>7172330</v>
      </c>
      <c r="AE5" s="588"/>
      <c r="AF5" s="588"/>
      <c r="AG5" s="588"/>
      <c r="AH5" s="588"/>
      <c r="AI5" s="588"/>
      <c r="AJ5" s="588"/>
      <c r="AK5" s="588"/>
      <c r="AL5" s="589">
        <v>62.2</v>
      </c>
      <c r="AM5" s="590"/>
      <c r="AN5" s="590"/>
      <c r="AO5" s="591"/>
      <c r="AP5" s="581" t="s">
        <v>209</v>
      </c>
      <c r="AQ5" s="582"/>
      <c r="AR5" s="582"/>
      <c r="AS5" s="582"/>
      <c r="AT5" s="582"/>
      <c r="AU5" s="582"/>
      <c r="AV5" s="582"/>
      <c r="AW5" s="582"/>
      <c r="AX5" s="582"/>
      <c r="AY5" s="582"/>
      <c r="AZ5" s="582"/>
      <c r="BA5" s="582"/>
      <c r="BB5" s="582"/>
      <c r="BC5" s="582"/>
      <c r="BD5" s="582"/>
      <c r="BE5" s="582"/>
      <c r="BF5" s="583"/>
      <c r="BG5" s="595">
        <v>7172330</v>
      </c>
      <c r="BH5" s="596"/>
      <c r="BI5" s="596"/>
      <c r="BJ5" s="596"/>
      <c r="BK5" s="596"/>
      <c r="BL5" s="596"/>
      <c r="BM5" s="596"/>
      <c r="BN5" s="597"/>
      <c r="BO5" s="598">
        <v>92.2</v>
      </c>
      <c r="BP5" s="598"/>
      <c r="BQ5" s="598"/>
      <c r="BR5" s="598"/>
      <c r="BS5" s="599">
        <v>63359</v>
      </c>
      <c r="BT5" s="599"/>
      <c r="BU5" s="599"/>
      <c r="BV5" s="599"/>
      <c r="BW5" s="599"/>
      <c r="BX5" s="599"/>
      <c r="BY5" s="599"/>
      <c r="BZ5" s="599"/>
      <c r="CA5" s="599"/>
      <c r="CB5" s="603"/>
      <c r="CD5" s="577" t="s">
        <v>204</v>
      </c>
      <c r="CE5" s="578"/>
      <c r="CF5" s="578"/>
      <c r="CG5" s="578"/>
      <c r="CH5" s="578"/>
      <c r="CI5" s="578"/>
      <c r="CJ5" s="578"/>
      <c r="CK5" s="578"/>
      <c r="CL5" s="578"/>
      <c r="CM5" s="578"/>
      <c r="CN5" s="578"/>
      <c r="CO5" s="578"/>
      <c r="CP5" s="578"/>
      <c r="CQ5" s="579"/>
      <c r="CR5" s="577" t="s">
        <v>210</v>
      </c>
      <c r="CS5" s="578"/>
      <c r="CT5" s="578"/>
      <c r="CU5" s="578"/>
      <c r="CV5" s="578"/>
      <c r="CW5" s="578"/>
      <c r="CX5" s="578"/>
      <c r="CY5" s="579"/>
      <c r="CZ5" s="577" t="s">
        <v>202</v>
      </c>
      <c r="DA5" s="578"/>
      <c r="DB5" s="578"/>
      <c r="DC5" s="579"/>
      <c r="DD5" s="577" t="s">
        <v>211</v>
      </c>
      <c r="DE5" s="578"/>
      <c r="DF5" s="578"/>
      <c r="DG5" s="578"/>
      <c r="DH5" s="578"/>
      <c r="DI5" s="578"/>
      <c r="DJ5" s="578"/>
      <c r="DK5" s="578"/>
      <c r="DL5" s="578"/>
      <c r="DM5" s="578"/>
      <c r="DN5" s="578"/>
      <c r="DO5" s="578"/>
      <c r="DP5" s="579"/>
      <c r="DQ5" s="577" t="s">
        <v>212</v>
      </c>
      <c r="DR5" s="578"/>
      <c r="DS5" s="578"/>
      <c r="DT5" s="578"/>
      <c r="DU5" s="578"/>
      <c r="DV5" s="578"/>
      <c r="DW5" s="578"/>
      <c r="DX5" s="578"/>
      <c r="DY5" s="578"/>
      <c r="DZ5" s="578"/>
      <c r="EA5" s="578"/>
      <c r="EB5" s="578"/>
      <c r="EC5" s="579"/>
    </row>
    <row r="6" spans="2:143" ht="11.25" customHeight="1" x14ac:dyDescent="0.15">
      <c r="B6" s="592" t="s">
        <v>213</v>
      </c>
      <c r="C6" s="593"/>
      <c r="D6" s="593"/>
      <c r="E6" s="593"/>
      <c r="F6" s="593"/>
      <c r="G6" s="593"/>
      <c r="H6" s="593"/>
      <c r="I6" s="593"/>
      <c r="J6" s="593"/>
      <c r="K6" s="593"/>
      <c r="L6" s="593"/>
      <c r="M6" s="593"/>
      <c r="N6" s="593"/>
      <c r="O6" s="593"/>
      <c r="P6" s="593"/>
      <c r="Q6" s="594"/>
      <c r="R6" s="595">
        <v>131290</v>
      </c>
      <c r="S6" s="596"/>
      <c r="T6" s="596"/>
      <c r="U6" s="596"/>
      <c r="V6" s="596"/>
      <c r="W6" s="596"/>
      <c r="X6" s="596"/>
      <c r="Y6" s="597"/>
      <c r="Z6" s="598">
        <v>0.4</v>
      </c>
      <c r="AA6" s="598"/>
      <c r="AB6" s="598"/>
      <c r="AC6" s="598"/>
      <c r="AD6" s="599">
        <v>131290</v>
      </c>
      <c r="AE6" s="599"/>
      <c r="AF6" s="599"/>
      <c r="AG6" s="599"/>
      <c r="AH6" s="599"/>
      <c r="AI6" s="599"/>
      <c r="AJ6" s="599"/>
      <c r="AK6" s="599"/>
      <c r="AL6" s="600">
        <v>1.1000000000000001</v>
      </c>
      <c r="AM6" s="601"/>
      <c r="AN6" s="601"/>
      <c r="AO6" s="602"/>
      <c r="AP6" s="592" t="s">
        <v>214</v>
      </c>
      <c r="AQ6" s="593"/>
      <c r="AR6" s="593"/>
      <c r="AS6" s="593"/>
      <c r="AT6" s="593"/>
      <c r="AU6" s="593"/>
      <c r="AV6" s="593"/>
      <c r="AW6" s="593"/>
      <c r="AX6" s="593"/>
      <c r="AY6" s="593"/>
      <c r="AZ6" s="593"/>
      <c r="BA6" s="593"/>
      <c r="BB6" s="593"/>
      <c r="BC6" s="593"/>
      <c r="BD6" s="593"/>
      <c r="BE6" s="593"/>
      <c r="BF6" s="594"/>
      <c r="BG6" s="595">
        <v>7172330</v>
      </c>
      <c r="BH6" s="596"/>
      <c r="BI6" s="596"/>
      <c r="BJ6" s="596"/>
      <c r="BK6" s="596"/>
      <c r="BL6" s="596"/>
      <c r="BM6" s="596"/>
      <c r="BN6" s="597"/>
      <c r="BO6" s="598">
        <v>92.2</v>
      </c>
      <c r="BP6" s="598"/>
      <c r="BQ6" s="598"/>
      <c r="BR6" s="598"/>
      <c r="BS6" s="599">
        <v>63359</v>
      </c>
      <c r="BT6" s="599"/>
      <c r="BU6" s="599"/>
      <c r="BV6" s="599"/>
      <c r="BW6" s="599"/>
      <c r="BX6" s="599"/>
      <c r="BY6" s="599"/>
      <c r="BZ6" s="599"/>
      <c r="CA6" s="599"/>
      <c r="CB6" s="603"/>
      <c r="CD6" s="606" t="s">
        <v>215</v>
      </c>
      <c r="CE6" s="607"/>
      <c r="CF6" s="607"/>
      <c r="CG6" s="607"/>
      <c r="CH6" s="607"/>
      <c r="CI6" s="607"/>
      <c r="CJ6" s="607"/>
      <c r="CK6" s="607"/>
      <c r="CL6" s="607"/>
      <c r="CM6" s="607"/>
      <c r="CN6" s="607"/>
      <c r="CO6" s="607"/>
      <c r="CP6" s="607"/>
      <c r="CQ6" s="608"/>
      <c r="CR6" s="595">
        <v>208908</v>
      </c>
      <c r="CS6" s="596"/>
      <c r="CT6" s="596"/>
      <c r="CU6" s="596"/>
      <c r="CV6" s="596"/>
      <c r="CW6" s="596"/>
      <c r="CX6" s="596"/>
      <c r="CY6" s="597"/>
      <c r="CZ6" s="598">
        <v>0.7</v>
      </c>
      <c r="DA6" s="598"/>
      <c r="DB6" s="598"/>
      <c r="DC6" s="598"/>
      <c r="DD6" s="604" t="s">
        <v>216</v>
      </c>
      <c r="DE6" s="596"/>
      <c r="DF6" s="596"/>
      <c r="DG6" s="596"/>
      <c r="DH6" s="596"/>
      <c r="DI6" s="596"/>
      <c r="DJ6" s="596"/>
      <c r="DK6" s="596"/>
      <c r="DL6" s="596"/>
      <c r="DM6" s="596"/>
      <c r="DN6" s="596"/>
      <c r="DO6" s="596"/>
      <c r="DP6" s="597"/>
      <c r="DQ6" s="604">
        <v>208908</v>
      </c>
      <c r="DR6" s="596"/>
      <c r="DS6" s="596"/>
      <c r="DT6" s="596"/>
      <c r="DU6" s="596"/>
      <c r="DV6" s="596"/>
      <c r="DW6" s="596"/>
      <c r="DX6" s="596"/>
      <c r="DY6" s="596"/>
      <c r="DZ6" s="596"/>
      <c r="EA6" s="596"/>
      <c r="EB6" s="596"/>
      <c r="EC6" s="605"/>
    </row>
    <row r="7" spans="2:143" ht="11.25" customHeight="1" x14ac:dyDescent="0.15">
      <c r="B7" s="592" t="s">
        <v>217</v>
      </c>
      <c r="C7" s="593"/>
      <c r="D7" s="593"/>
      <c r="E7" s="593"/>
      <c r="F7" s="593"/>
      <c r="G7" s="593"/>
      <c r="H7" s="593"/>
      <c r="I7" s="593"/>
      <c r="J7" s="593"/>
      <c r="K7" s="593"/>
      <c r="L7" s="593"/>
      <c r="M7" s="593"/>
      <c r="N7" s="593"/>
      <c r="O7" s="593"/>
      <c r="P7" s="593"/>
      <c r="Q7" s="594"/>
      <c r="R7" s="595">
        <v>5808</v>
      </c>
      <c r="S7" s="596"/>
      <c r="T7" s="596"/>
      <c r="U7" s="596"/>
      <c r="V7" s="596"/>
      <c r="W7" s="596"/>
      <c r="X7" s="596"/>
      <c r="Y7" s="597"/>
      <c r="Z7" s="598">
        <v>0</v>
      </c>
      <c r="AA7" s="598"/>
      <c r="AB7" s="598"/>
      <c r="AC7" s="598"/>
      <c r="AD7" s="599">
        <v>5808</v>
      </c>
      <c r="AE7" s="599"/>
      <c r="AF7" s="599"/>
      <c r="AG7" s="599"/>
      <c r="AH7" s="599"/>
      <c r="AI7" s="599"/>
      <c r="AJ7" s="599"/>
      <c r="AK7" s="599"/>
      <c r="AL7" s="600">
        <v>0.1</v>
      </c>
      <c r="AM7" s="601"/>
      <c r="AN7" s="601"/>
      <c r="AO7" s="602"/>
      <c r="AP7" s="592" t="s">
        <v>218</v>
      </c>
      <c r="AQ7" s="593"/>
      <c r="AR7" s="593"/>
      <c r="AS7" s="593"/>
      <c r="AT7" s="593"/>
      <c r="AU7" s="593"/>
      <c r="AV7" s="593"/>
      <c r="AW7" s="593"/>
      <c r="AX7" s="593"/>
      <c r="AY7" s="593"/>
      <c r="AZ7" s="593"/>
      <c r="BA7" s="593"/>
      <c r="BB7" s="593"/>
      <c r="BC7" s="593"/>
      <c r="BD7" s="593"/>
      <c r="BE7" s="593"/>
      <c r="BF7" s="594"/>
      <c r="BG7" s="595">
        <v>3597872</v>
      </c>
      <c r="BH7" s="596"/>
      <c r="BI7" s="596"/>
      <c r="BJ7" s="596"/>
      <c r="BK7" s="596"/>
      <c r="BL7" s="596"/>
      <c r="BM7" s="596"/>
      <c r="BN7" s="597"/>
      <c r="BO7" s="598">
        <v>46.3</v>
      </c>
      <c r="BP7" s="598"/>
      <c r="BQ7" s="598"/>
      <c r="BR7" s="598"/>
      <c r="BS7" s="599">
        <v>63359</v>
      </c>
      <c r="BT7" s="599"/>
      <c r="BU7" s="599"/>
      <c r="BV7" s="599"/>
      <c r="BW7" s="599"/>
      <c r="BX7" s="599"/>
      <c r="BY7" s="599"/>
      <c r="BZ7" s="599"/>
      <c r="CA7" s="599"/>
      <c r="CB7" s="603"/>
      <c r="CD7" s="609" t="s">
        <v>219</v>
      </c>
      <c r="CE7" s="610"/>
      <c r="CF7" s="610"/>
      <c r="CG7" s="610"/>
      <c r="CH7" s="610"/>
      <c r="CI7" s="610"/>
      <c r="CJ7" s="610"/>
      <c r="CK7" s="610"/>
      <c r="CL7" s="610"/>
      <c r="CM7" s="610"/>
      <c r="CN7" s="610"/>
      <c r="CO7" s="610"/>
      <c r="CP7" s="610"/>
      <c r="CQ7" s="611"/>
      <c r="CR7" s="595">
        <v>6309865</v>
      </c>
      <c r="CS7" s="596"/>
      <c r="CT7" s="596"/>
      <c r="CU7" s="596"/>
      <c r="CV7" s="596"/>
      <c r="CW7" s="596"/>
      <c r="CX7" s="596"/>
      <c r="CY7" s="597"/>
      <c r="CZ7" s="598">
        <v>20.7</v>
      </c>
      <c r="DA7" s="598"/>
      <c r="DB7" s="598"/>
      <c r="DC7" s="598"/>
      <c r="DD7" s="604">
        <v>1009088</v>
      </c>
      <c r="DE7" s="596"/>
      <c r="DF7" s="596"/>
      <c r="DG7" s="596"/>
      <c r="DH7" s="596"/>
      <c r="DI7" s="596"/>
      <c r="DJ7" s="596"/>
      <c r="DK7" s="596"/>
      <c r="DL7" s="596"/>
      <c r="DM7" s="596"/>
      <c r="DN7" s="596"/>
      <c r="DO7" s="596"/>
      <c r="DP7" s="597"/>
      <c r="DQ7" s="604">
        <v>2909945</v>
      </c>
      <c r="DR7" s="596"/>
      <c r="DS7" s="596"/>
      <c r="DT7" s="596"/>
      <c r="DU7" s="596"/>
      <c r="DV7" s="596"/>
      <c r="DW7" s="596"/>
      <c r="DX7" s="596"/>
      <c r="DY7" s="596"/>
      <c r="DZ7" s="596"/>
      <c r="EA7" s="596"/>
      <c r="EB7" s="596"/>
      <c r="EC7" s="605"/>
    </row>
    <row r="8" spans="2:143" ht="11.25" customHeight="1" x14ac:dyDescent="0.15">
      <c r="B8" s="592" t="s">
        <v>220</v>
      </c>
      <c r="C8" s="593"/>
      <c r="D8" s="593"/>
      <c r="E8" s="593"/>
      <c r="F8" s="593"/>
      <c r="G8" s="593"/>
      <c r="H8" s="593"/>
      <c r="I8" s="593"/>
      <c r="J8" s="593"/>
      <c r="K8" s="593"/>
      <c r="L8" s="593"/>
      <c r="M8" s="593"/>
      <c r="N8" s="593"/>
      <c r="O8" s="593"/>
      <c r="P8" s="593"/>
      <c r="Q8" s="594"/>
      <c r="R8" s="595">
        <v>16762</v>
      </c>
      <c r="S8" s="596"/>
      <c r="T8" s="596"/>
      <c r="U8" s="596"/>
      <c r="V8" s="596"/>
      <c r="W8" s="596"/>
      <c r="X8" s="596"/>
      <c r="Y8" s="597"/>
      <c r="Z8" s="598">
        <v>0.1</v>
      </c>
      <c r="AA8" s="598"/>
      <c r="AB8" s="598"/>
      <c r="AC8" s="598"/>
      <c r="AD8" s="599">
        <v>16762</v>
      </c>
      <c r="AE8" s="599"/>
      <c r="AF8" s="599"/>
      <c r="AG8" s="599"/>
      <c r="AH8" s="599"/>
      <c r="AI8" s="599"/>
      <c r="AJ8" s="599"/>
      <c r="AK8" s="599"/>
      <c r="AL8" s="600">
        <v>0.1</v>
      </c>
      <c r="AM8" s="601"/>
      <c r="AN8" s="601"/>
      <c r="AO8" s="602"/>
      <c r="AP8" s="592" t="s">
        <v>221</v>
      </c>
      <c r="AQ8" s="593"/>
      <c r="AR8" s="593"/>
      <c r="AS8" s="593"/>
      <c r="AT8" s="593"/>
      <c r="AU8" s="593"/>
      <c r="AV8" s="593"/>
      <c r="AW8" s="593"/>
      <c r="AX8" s="593"/>
      <c r="AY8" s="593"/>
      <c r="AZ8" s="593"/>
      <c r="BA8" s="593"/>
      <c r="BB8" s="593"/>
      <c r="BC8" s="593"/>
      <c r="BD8" s="593"/>
      <c r="BE8" s="593"/>
      <c r="BF8" s="594"/>
      <c r="BG8" s="595">
        <v>104857</v>
      </c>
      <c r="BH8" s="596"/>
      <c r="BI8" s="596"/>
      <c r="BJ8" s="596"/>
      <c r="BK8" s="596"/>
      <c r="BL8" s="596"/>
      <c r="BM8" s="596"/>
      <c r="BN8" s="597"/>
      <c r="BO8" s="598">
        <v>1.3</v>
      </c>
      <c r="BP8" s="598"/>
      <c r="BQ8" s="598"/>
      <c r="BR8" s="598"/>
      <c r="BS8" s="604" t="s">
        <v>111</v>
      </c>
      <c r="BT8" s="596"/>
      <c r="BU8" s="596"/>
      <c r="BV8" s="596"/>
      <c r="BW8" s="596"/>
      <c r="BX8" s="596"/>
      <c r="BY8" s="596"/>
      <c r="BZ8" s="596"/>
      <c r="CA8" s="596"/>
      <c r="CB8" s="605"/>
      <c r="CD8" s="609" t="s">
        <v>222</v>
      </c>
      <c r="CE8" s="610"/>
      <c r="CF8" s="610"/>
      <c r="CG8" s="610"/>
      <c r="CH8" s="610"/>
      <c r="CI8" s="610"/>
      <c r="CJ8" s="610"/>
      <c r="CK8" s="610"/>
      <c r="CL8" s="610"/>
      <c r="CM8" s="610"/>
      <c r="CN8" s="610"/>
      <c r="CO8" s="610"/>
      <c r="CP8" s="610"/>
      <c r="CQ8" s="611"/>
      <c r="CR8" s="595">
        <v>8760515</v>
      </c>
      <c r="CS8" s="596"/>
      <c r="CT8" s="596"/>
      <c r="CU8" s="596"/>
      <c r="CV8" s="596"/>
      <c r="CW8" s="596"/>
      <c r="CX8" s="596"/>
      <c r="CY8" s="597"/>
      <c r="CZ8" s="598">
        <v>28.7</v>
      </c>
      <c r="DA8" s="598"/>
      <c r="DB8" s="598"/>
      <c r="DC8" s="598"/>
      <c r="DD8" s="604">
        <v>62206</v>
      </c>
      <c r="DE8" s="596"/>
      <c r="DF8" s="596"/>
      <c r="DG8" s="596"/>
      <c r="DH8" s="596"/>
      <c r="DI8" s="596"/>
      <c r="DJ8" s="596"/>
      <c r="DK8" s="596"/>
      <c r="DL8" s="596"/>
      <c r="DM8" s="596"/>
      <c r="DN8" s="596"/>
      <c r="DO8" s="596"/>
      <c r="DP8" s="597"/>
      <c r="DQ8" s="604">
        <v>4150984</v>
      </c>
      <c r="DR8" s="596"/>
      <c r="DS8" s="596"/>
      <c r="DT8" s="596"/>
      <c r="DU8" s="596"/>
      <c r="DV8" s="596"/>
      <c r="DW8" s="596"/>
      <c r="DX8" s="596"/>
      <c r="DY8" s="596"/>
      <c r="DZ8" s="596"/>
      <c r="EA8" s="596"/>
      <c r="EB8" s="596"/>
      <c r="EC8" s="605"/>
    </row>
    <row r="9" spans="2:143" ht="11.25" customHeight="1" x14ac:dyDescent="0.15">
      <c r="B9" s="592" t="s">
        <v>223</v>
      </c>
      <c r="C9" s="593"/>
      <c r="D9" s="593"/>
      <c r="E9" s="593"/>
      <c r="F9" s="593"/>
      <c r="G9" s="593"/>
      <c r="H9" s="593"/>
      <c r="I9" s="593"/>
      <c r="J9" s="593"/>
      <c r="K9" s="593"/>
      <c r="L9" s="593"/>
      <c r="M9" s="593"/>
      <c r="N9" s="593"/>
      <c r="O9" s="593"/>
      <c r="P9" s="593"/>
      <c r="Q9" s="594"/>
      <c r="R9" s="595">
        <v>9649</v>
      </c>
      <c r="S9" s="596"/>
      <c r="T9" s="596"/>
      <c r="U9" s="596"/>
      <c r="V9" s="596"/>
      <c r="W9" s="596"/>
      <c r="X9" s="596"/>
      <c r="Y9" s="597"/>
      <c r="Z9" s="598">
        <v>0</v>
      </c>
      <c r="AA9" s="598"/>
      <c r="AB9" s="598"/>
      <c r="AC9" s="598"/>
      <c r="AD9" s="599">
        <v>9649</v>
      </c>
      <c r="AE9" s="599"/>
      <c r="AF9" s="599"/>
      <c r="AG9" s="599"/>
      <c r="AH9" s="599"/>
      <c r="AI9" s="599"/>
      <c r="AJ9" s="599"/>
      <c r="AK9" s="599"/>
      <c r="AL9" s="600">
        <v>0.1</v>
      </c>
      <c r="AM9" s="601"/>
      <c r="AN9" s="601"/>
      <c r="AO9" s="602"/>
      <c r="AP9" s="592" t="s">
        <v>224</v>
      </c>
      <c r="AQ9" s="593"/>
      <c r="AR9" s="593"/>
      <c r="AS9" s="593"/>
      <c r="AT9" s="593"/>
      <c r="AU9" s="593"/>
      <c r="AV9" s="593"/>
      <c r="AW9" s="593"/>
      <c r="AX9" s="593"/>
      <c r="AY9" s="593"/>
      <c r="AZ9" s="593"/>
      <c r="BA9" s="593"/>
      <c r="BB9" s="593"/>
      <c r="BC9" s="593"/>
      <c r="BD9" s="593"/>
      <c r="BE9" s="593"/>
      <c r="BF9" s="594"/>
      <c r="BG9" s="595">
        <v>2999428</v>
      </c>
      <c r="BH9" s="596"/>
      <c r="BI9" s="596"/>
      <c r="BJ9" s="596"/>
      <c r="BK9" s="596"/>
      <c r="BL9" s="596"/>
      <c r="BM9" s="596"/>
      <c r="BN9" s="597"/>
      <c r="BO9" s="598">
        <v>38.6</v>
      </c>
      <c r="BP9" s="598"/>
      <c r="BQ9" s="598"/>
      <c r="BR9" s="598"/>
      <c r="BS9" s="604" t="s">
        <v>111</v>
      </c>
      <c r="BT9" s="596"/>
      <c r="BU9" s="596"/>
      <c r="BV9" s="596"/>
      <c r="BW9" s="596"/>
      <c r="BX9" s="596"/>
      <c r="BY9" s="596"/>
      <c r="BZ9" s="596"/>
      <c r="CA9" s="596"/>
      <c r="CB9" s="605"/>
      <c r="CD9" s="609" t="s">
        <v>225</v>
      </c>
      <c r="CE9" s="610"/>
      <c r="CF9" s="610"/>
      <c r="CG9" s="610"/>
      <c r="CH9" s="610"/>
      <c r="CI9" s="610"/>
      <c r="CJ9" s="610"/>
      <c r="CK9" s="610"/>
      <c r="CL9" s="610"/>
      <c r="CM9" s="610"/>
      <c r="CN9" s="610"/>
      <c r="CO9" s="610"/>
      <c r="CP9" s="610"/>
      <c r="CQ9" s="611"/>
      <c r="CR9" s="595">
        <v>1221522</v>
      </c>
      <c r="CS9" s="596"/>
      <c r="CT9" s="596"/>
      <c r="CU9" s="596"/>
      <c r="CV9" s="596"/>
      <c r="CW9" s="596"/>
      <c r="CX9" s="596"/>
      <c r="CY9" s="597"/>
      <c r="CZ9" s="598">
        <v>4</v>
      </c>
      <c r="DA9" s="598"/>
      <c r="DB9" s="598"/>
      <c r="DC9" s="598"/>
      <c r="DD9" s="604" t="s">
        <v>111</v>
      </c>
      <c r="DE9" s="596"/>
      <c r="DF9" s="596"/>
      <c r="DG9" s="596"/>
      <c r="DH9" s="596"/>
      <c r="DI9" s="596"/>
      <c r="DJ9" s="596"/>
      <c r="DK9" s="596"/>
      <c r="DL9" s="596"/>
      <c r="DM9" s="596"/>
      <c r="DN9" s="596"/>
      <c r="DO9" s="596"/>
      <c r="DP9" s="597"/>
      <c r="DQ9" s="604">
        <v>1110512</v>
      </c>
      <c r="DR9" s="596"/>
      <c r="DS9" s="596"/>
      <c r="DT9" s="596"/>
      <c r="DU9" s="596"/>
      <c r="DV9" s="596"/>
      <c r="DW9" s="596"/>
      <c r="DX9" s="596"/>
      <c r="DY9" s="596"/>
      <c r="DZ9" s="596"/>
      <c r="EA9" s="596"/>
      <c r="EB9" s="596"/>
      <c r="EC9" s="605"/>
    </row>
    <row r="10" spans="2:143" ht="11.25" customHeight="1" x14ac:dyDescent="0.15">
      <c r="B10" s="592" t="s">
        <v>226</v>
      </c>
      <c r="C10" s="593"/>
      <c r="D10" s="593"/>
      <c r="E10" s="593"/>
      <c r="F10" s="593"/>
      <c r="G10" s="593"/>
      <c r="H10" s="593"/>
      <c r="I10" s="593"/>
      <c r="J10" s="593"/>
      <c r="K10" s="593"/>
      <c r="L10" s="593"/>
      <c r="M10" s="593"/>
      <c r="N10" s="593"/>
      <c r="O10" s="593"/>
      <c r="P10" s="593"/>
      <c r="Q10" s="594"/>
      <c r="R10" s="595">
        <v>998098</v>
      </c>
      <c r="S10" s="596"/>
      <c r="T10" s="596"/>
      <c r="U10" s="596"/>
      <c r="V10" s="596"/>
      <c r="W10" s="596"/>
      <c r="X10" s="596"/>
      <c r="Y10" s="597"/>
      <c r="Z10" s="598">
        <v>3</v>
      </c>
      <c r="AA10" s="598"/>
      <c r="AB10" s="598"/>
      <c r="AC10" s="598"/>
      <c r="AD10" s="599">
        <v>998098</v>
      </c>
      <c r="AE10" s="599"/>
      <c r="AF10" s="599"/>
      <c r="AG10" s="599"/>
      <c r="AH10" s="599"/>
      <c r="AI10" s="599"/>
      <c r="AJ10" s="599"/>
      <c r="AK10" s="599"/>
      <c r="AL10" s="600">
        <v>8.6999999999999993</v>
      </c>
      <c r="AM10" s="601"/>
      <c r="AN10" s="601"/>
      <c r="AO10" s="602"/>
      <c r="AP10" s="592" t="s">
        <v>227</v>
      </c>
      <c r="AQ10" s="593"/>
      <c r="AR10" s="593"/>
      <c r="AS10" s="593"/>
      <c r="AT10" s="593"/>
      <c r="AU10" s="593"/>
      <c r="AV10" s="593"/>
      <c r="AW10" s="593"/>
      <c r="AX10" s="593"/>
      <c r="AY10" s="593"/>
      <c r="AZ10" s="593"/>
      <c r="BA10" s="593"/>
      <c r="BB10" s="593"/>
      <c r="BC10" s="593"/>
      <c r="BD10" s="593"/>
      <c r="BE10" s="593"/>
      <c r="BF10" s="594"/>
      <c r="BG10" s="595">
        <v>174093</v>
      </c>
      <c r="BH10" s="596"/>
      <c r="BI10" s="596"/>
      <c r="BJ10" s="596"/>
      <c r="BK10" s="596"/>
      <c r="BL10" s="596"/>
      <c r="BM10" s="596"/>
      <c r="BN10" s="597"/>
      <c r="BO10" s="598">
        <v>2.2000000000000002</v>
      </c>
      <c r="BP10" s="598"/>
      <c r="BQ10" s="598"/>
      <c r="BR10" s="598"/>
      <c r="BS10" s="604" t="s">
        <v>111</v>
      </c>
      <c r="BT10" s="596"/>
      <c r="BU10" s="596"/>
      <c r="BV10" s="596"/>
      <c r="BW10" s="596"/>
      <c r="BX10" s="596"/>
      <c r="BY10" s="596"/>
      <c r="BZ10" s="596"/>
      <c r="CA10" s="596"/>
      <c r="CB10" s="605"/>
      <c r="CD10" s="609" t="s">
        <v>228</v>
      </c>
      <c r="CE10" s="610"/>
      <c r="CF10" s="610"/>
      <c r="CG10" s="610"/>
      <c r="CH10" s="610"/>
      <c r="CI10" s="610"/>
      <c r="CJ10" s="610"/>
      <c r="CK10" s="610"/>
      <c r="CL10" s="610"/>
      <c r="CM10" s="610"/>
      <c r="CN10" s="610"/>
      <c r="CO10" s="610"/>
      <c r="CP10" s="610"/>
      <c r="CQ10" s="611"/>
      <c r="CR10" s="595">
        <v>83715</v>
      </c>
      <c r="CS10" s="596"/>
      <c r="CT10" s="596"/>
      <c r="CU10" s="596"/>
      <c r="CV10" s="596"/>
      <c r="CW10" s="596"/>
      <c r="CX10" s="596"/>
      <c r="CY10" s="597"/>
      <c r="CZ10" s="598">
        <v>0.3</v>
      </c>
      <c r="DA10" s="598"/>
      <c r="DB10" s="598"/>
      <c r="DC10" s="598"/>
      <c r="DD10" s="604" t="s">
        <v>111</v>
      </c>
      <c r="DE10" s="596"/>
      <c r="DF10" s="596"/>
      <c r="DG10" s="596"/>
      <c r="DH10" s="596"/>
      <c r="DI10" s="596"/>
      <c r="DJ10" s="596"/>
      <c r="DK10" s="596"/>
      <c r="DL10" s="596"/>
      <c r="DM10" s="596"/>
      <c r="DN10" s="596"/>
      <c r="DO10" s="596"/>
      <c r="DP10" s="597"/>
      <c r="DQ10" s="604">
        <v>19836</v>
      </c>
      <c r="DR10" s="596"/>
      <c r="DS10" s="596"/>
      <c r="DT10" s="596"/>
      <c r="DU10" s="596"/>
      <c r="DV10" s="596"/>
      <c r="DW10" s="596"/>
      <c r="DX10" s="596"/>
      <c r="DY10" s="596"/>
      <c r="DZ10" s="596"/>
      <c r="EA10" s="596"/>
      <c r="EB10" s="596"/>
      <c r="EC10" s="605"/>
    </row>
    <row r="11" spans="2:143" ht="11.25" customHeight="1" x14ac:dyDescent="0.15">
      <c r="B11" s="592" t="s">
        <v>229</v>
      </c>
      <c r="C11" s="593"/>
      <c r="D11" s="593"/>
      <c r="E11" s="593"/>
      <c r="F11" s="593"/>
      <c r="G11" s="593"/>
      <c r="H11" s="593"/>
      <c r="I11" s="593"/>
      <c r="J11" s="593"/>
      <c r="K11" s="593"/>
      <c r="L11" s="593"/>
      <c r="M11" s="593"/>
      <c r="N11" s="593"/>
      <c r="O11" s="593"/>
      <c r="P11" s="593"/>
      <c r="Q11" s="594"/>
      <c r="R11" s="595" t="s">
        <v>111</v>
      </c>
      <c r="S11" s="596"/>
      <c r="T11" s="596"/>
      <c r="U11" s="596"/>
      <c r="V11" s="596"/>
      <c r="W11" s="596"/>
      <c r="X11" s="596"/>
      <c r="Y11" s="597"/>
      <c r="Z11" s="598" t="s">
        <v>111</v>
      </c>
      <c r="AA11" s="598"/>
      <c r="AB11" s="598"/>
      <c r="AC11" s="598"/>
      <c r="AD11" s="599" t="s">
        <v>111</v>
      </c>
      <c r="AE11" s="599"/>
      <c r="AF11" s="599"/>
      <c r="AG11" s="599"/>
      <c r="AH11" s="599"/>
      <c r="AI11" s="599"/>
      <c r="AJ11" s="599"/>
      <c r="AK11" s="599"/>
      <c r="AL11" s="600" t="s">
        <v>111</v>
      </c>
      <c r="AM11" s="601"/>
      <c r="AN11" s="601"/>
      <c r="AO11" s="602"/>
      <c r="AP11" s="592" t="s">
        <v>230</v>
      </c>
      <c r="AQ11" s="593"/>
      <c r="AR11" s="593"/>
      <c r="AS11" s="593"/>
      <c r="AT11" s="593"/>
      <c r="AU11" s="593"/>
      <c r="AV11" s="593"/>
      <c r="AW11" s="593"/>
      <c r="AX11" s="593"/>
      <c r="AY11" s="593"/>
      <c r="AZ11" s="593"/>
      <c r="BA11" s="593"/>
      <c r="BB11" s="593"/>
      <c r="BC11" s="593"/>
      <c r="BD11" s="593"/>
      <c r="BE11" s="593"/>
      <c r="BF11" s="594"/>
      <c r="BG11" s="595">
        <v>319494</v>
      </c>
      <c r="BH11" s="596"/>
      <c r="BI11" s="596"/>
      <c r="BJ11" s="596"/>
      <c r="BK11" s="596"/>
      <c r="BL11" s="596"/>
      <c r="BM11" s="596"/>
      <c r="BN11" s="597"/>
      <c r="BO11" s="598">
        <v>4.0999999999999996</v>
      </c>
      <c r="BP11" s="598"/>
      <c r="BQ11" s="598"/>
      <c r="BR11" s="598"/>
      <c r="BS11" s="604">
        <v>63359</v>
      </c>
      <c r="BT11" s="596"/>
      <c r="BU11" s="596"/>
      <c r="BV11" s="596"/>
      <c r="BW11" s="596"/>
      <c r="BX11" s="596"/>
      <c r="BY11" s="596"/>
      <c r="BZ11" s="596"/>
      <c r="CA11" s="596"/>
      <c r="CB11" s="605"/>
      <c r="CD11" s="609" t="s">
        <v>231</v>
      </c>
      <c r="CE11" s="610"/>
      <c r="CF11" s="610"/>
      <c r="CG11" s="610"/>
      <c r="CH11" s="610"/>
      <c r="CI11" s="610"/>
      <c r="CJ11" s="610"/>
      <c r="CK11" s="610"/>
      <c r="CL11" s="610"/>
      <c r="CM11" s="610"/>
      <c r="CN11" s="610"/>
      <c r="CO11" s="610"/>
      <c r="CP11" s="610"/>
      <c r="CQ11" s="611"/>
      <c r="CR11" s="595">
        <v>441349</v>
      </c>
      <c r="CS11" s="596"/>
      <c r="CT11" s="596"/>
      <c r="CU11" s="596"/>
      <c r="CV11" s="596"/>
      <c r="CW11" s="596"/>
      <c r="CX11" s="596"/>
      <c r="CY11" s="597"/>
      <c r="CZ11" s="598">
        <v>1.4</v>
      </c>
      <c r="DA11" s="598"/>
      <c r="DB11" s="598"/>
      <c r="DC11" s="598"/>
      <c r="DD11" s="604" t="s">
        <v>111</v>
      </c>
      <c r="DE11" s="596"/>
      <c r="DF11" s="596"/>
      <c r="DG11" s="596"/>
      <c r="DH11" s="596"/>
      <c r="DI11" s="596"/>
      <c r="DJ11" s="596"/>
      <c r="DK11" s="596"/>
      <c r="DL11" s="596"/>
      <c r="DM11" s="596"/>
      <c r="DN11" s="596"/>
      <c r="DO11" s="596"/>
      <c r="DP11" s="597"/>
      <c r="DQ11" s="604">
        <v>424145</v>
      </c>
      <c r="DR11" s="596"/>
      <c r="DS11" s="596"/>
      <c r="DT11" s="596"/>
      <c r="DU11" s="596"/>
      <c r="DV11" s="596"/>
      <c r="DW11" s="596"/>
      <c r="DX11" s="596"/>
      <c r="DY11" s="596"/>
      <c r="DZ11" s="596"/>
      <c r="EA11" s="596"/>
      <c r="EB11" s="596"/>
      <c r="EC11" s="605"/>
    </row>
    <row r="12" spans="2:143" ht="11.25" customHeight="1" x14ac:dyDescent="0.15">
      <c r="B12" s="592" t="s">
        <v>232</v>
      </c>
      <c r="C12" s="593"/>
      <c r="D12" s="593"/>
      <c r="E12" s="593"/>
      <c r="F12" s="593"/>
      <c r="G12" s="593"/>
      <c r="H12" s="593"/>
      <c r="I12" s="593"/>
      <c r="J12" s="593"/>
      <c r="K12" s="593"/>
      <c r="L12" s="593"/>
      <c r="M12" s="593"/>
      <c r="N12" s="593"/>
      <c r="O12" s="593"/>
      <c r="P12" s="593"/>
      <c r="Q12" s="594"/>
      <c r="R12" s="595" t="s">
        <v>111</v>
      </c>
      <c r="S12" s="596"/>
      <c r="T12" s="596"/>
      <c r="U12" s="596"/>
      <c r="V12" s="596"/>
      <c r="W12" s="596"/>
      <c r="X12" s="596"/>
      <c r="Y12" s="597"/>
      <c r="Z12" s="598" t="s">
        <v>111</v>
      </c>
      <c r="AA12" s="598"/>
      <c r="AB12" s="598"/>
      <c r="AC12" s="598"/>
      <c r="AD12" s="599" t="s">
        <v>111</v>
      </c>
      <c r="AE12" s="599"/>
      <c r="AF12" s="599"/>
      <c r="AG12" s="599"/>
      <c r="AH12" s="599"/>
      <c r="AI12" s="599"/>
      <c r="AJ12" s="599"/>
      <c r="AK12" s="599"/>
      <c r="AL12" s="600" t="s">
        <v>111</v>
      </c>
      <c r="AM12" s="601"/>
      <c r="AN12" s="601"/>
      <c r="AO12" s="602"/>
      <c r="AP12" s="592" t="s">
        <v>233</v>
      </c>
      <c r="AQ12" s="593"/>
      <c r="AR12" s="593"/>
      <c r="AS12" s="593"/>
      <c r="AT12" s="593"/>
      <c r="AU12" s="593"/>
      <c r="AV12" s="593"/>
      <c r="AW12" s="593"/>
      <c r="AX12" s="593"/>
      <c r="AY12" s="593"/>
      <c r="AZ12" s="593"/>
      <c r="BA12" s="593"/>
      <c r="BB12" s="593"/>
      <c r="BC12" s="593"/>
      <c r="BD12" s="593"/>
      <c r="BE12" s="593"/>
      <c r="BF12" s="594"/>
      <c r="BG12" s="595">
        <v>2921109</v>
      </c>
      <c r="BH12" s="596"/>
      <c r="BI12" s="596"/>
      <c r="BJ12" s="596"/>
      <c r="BK12" s="596"/>
      <c r="BL12" s="596"/>
      <c r="BM12" s="596"/>
      <c r="BN12" s="597"/>
      <c r="BO12" s="598">
        <v>37.6</v>
      </c>
      <c r="BP12" s="598"/>
      <c r="BQ12" s="598"/>
      <c r="BR12" s="598"/>
      <c r="BS12" s="604" t="s">
        <v>111</v>
      </c>
      <c r="BT12" s="596"/>
      <c r="BU12" s="596"/>
      <c r="BV12" s="596"/>
      <c r="BW12" s="596"/>
      <c r="BX12" s="596"/>
      <c r="BY12" s="596"/>
      <c r="BZ12" s="596"/>
      <c r="CA12" s="596"/>
      <c r="CB12" s="605"/>
      <c r="CD12" s="609" t="s">
        <v>234</v>
      </c>
      <c r="CE12" s="610"/>
      <c r="CF12" s="610"/>
      <c r="CG12" s="610"/>
      <c r="CH12" s="610"/>
      <c r="CI12" s="610"/>
      <c r="CJ12" s="610"/>
      <c r="CK12" s="610"/>
      <c r="CL12" s="610"/>
      <c r="CM12" s="610"/>
      <c r="CN12" s="610"/>
      <c r="CO12" s="610"/>
      <c r="CP12" s="610"/>
      <c r="CQ12" s="611"/>
      <c r="CR12" s="595">
        <v>365918</v>
      </c>
      <c r="CS12" s="596"/>
      <c r="CT12" s="596"/>
      <c r="CU12" s="596"/>
      <c r="CV12" s="596"/>
      <c r="CW12" s="596"/>
      <c r="CX12" s="596"/>
      <c r="CY12" s="597"/>
      <c r="CZ12" s="598">
        <v>1.2</v>
      </c>
      <c r="DA12" s="598"/>
      <c r="DB12" s="598"/>
      <c r="DC12" s="598"/>
      <c r="DD12" s="604">
        <v>18841</v>
      </c>
      <c r="DE12" s="596"/>
      <c r="DF12" s="596"/>
      <c r="DG12" s="596"/>
      <c r="DH12" s="596"/>
      <c r="DI12" s="596"/>
      <c r="DJ12" s="596"/>
      <c r="DK12" s="596"/>
      <c r="DL12" s="596"/>
      <c r="DM12" s="596"/>
      <c r="DN12" s="596"/>
      <c r="DO12" s="596"/>
      <c r="DP12" s="597"/>
      <c r="DQ12" s="604">
        <v>158155</v>
      </c>
      <c r="DR12" s="596"/>
      <c r="DS12" s="596"/>
      <c r="DT12" s="596"/>
      <c r="DU12" s="596"/>
      <c r="DV12" s="596"/>
      <c r="DW12" s="596"/>
      <c r="DX12" s="596"/>
      <c r="DY12" s="596"/>
      <c r="DZ12" s="596"/>
      <c r="EA12" s="596"/>
      <c r="EB12" s="596"/>
      <c r="EC12" s="605"/>
    </row>
    <row r="13" spans="2:143" ht="11.25" customHeight="1" x14ac:dyDescent="0.15">
      <c r="B13" s="592" t="s">
        <v>235</v>
      </c>
      <c r="C13" s="593"/>
      <c r="D13" s="593"/>
      <c r="E13" s="593"/>
      <c r="F13" s="593"/>
      <c r="G13" s="593"/>
      <c r="H13" s="593"/>
      <c r="I13" s="593"/>
      <c r="J13" s="593"/>
      <c r="K13" s="593"/>
      <c r="L13" s="593"/>
      <c r="M13" s="593"/>
      <c r="N13" s="593"/>
      <c r="O13" s="593"/>
      <c r="P13" s="593"/>
      <c r="Q13" s="594"/>
      <c r="R13" s="595">
        <v>31735</v>
      </c>
      <c r="S13" s="596"/>
      <c r="T13" s="596"/>
      <c r="U13" s="596"/>
      <c r="V13" s="596"/>
      <c r="W13" s="596"/>
      <c r="X13" s="596"/>
      <c r="Y13" s="597"/>
      <c r="Z13" s="598">
        <v>0.1</v>
      </c>
      <c r="AA13" s="598"/>
      <c r="AB13" s="598"/>
      <c r="AC13" s="598"/>
      <c r="AD13" s="599">
        <v>31735</v>
      </c>
      <c r="AE13" s="599"/>
      <c r="AF13" s="599"/>
      <c r="AG13" s="599"/>
      <c r="AH13" s="599"/>
      <c r="AI13" s="599"/>
      <c r="AJ13" s="599"/>
      <c r="AK13" s="599"/>
      <c r="AL13" s="600">
        <v>0.3</v>
      </c>
      <c r="AM13" s="601"/>
      <c r="AN13" s="601"/>
      <c r="AO13" s="602"/>
      <c r="AP13" s="592" t="s">
        <v>236</v>
      </c>
      <c r="AQ13" s="593"/>
      <c r="AR13" s="593"/>
      <c r="AS13" s="593"/>
      <c r="AT13" s="593"/>
      <c r="AU13" s="593"/>
      <c r="AV13" s="593"/>
      <c r="AW13" s="593"/>
      <c r="AX13" s="593"/>
      <c r="AY13" s="593"/>
      <c r="AZ13" s="593"/>
      <c r="BA13" s="593"/>
      <c r="BB13" s="593"/>
      <c r="BC13" s="593"/>
      <c r="BD13" s="593"/>
      <c r="BE13" s="593"/>
      <c r="BF13" s="594"/>
      <c r="BG13" s="595">
        <v>2887006</v>
      </c>
      <c r="BH13" s="596"/>
      <c r="BI13" s="596"/>
      <c r="BJ13" s="596"/>
      <c r="BK13" s="596"/>
      <c r="BL13" s="596"/>
      <c r="BM13" s="596"/>
      <c r="BN13" s="597"/>
      <c r="BO13" s="598">
        <v>37.1</v>
      </c>
      <c r="BP13" s="598"/>
      <c r="BQ13" s="598"/>
      <c r="BR13" s="598"/>
      <c r="BS13" s="604" t="s">
        <v>111</v>
      </c>
      <c r="BT13" s="596"/>
      <c r="BU13" s="596"/>
      <c r="BV13" s="596"/>
      <c r="BW13" s="596"/>
      <c r="BX13" s="596"/>
      <c r="BY13" s="596"/>
      <c r="BZ13" s="596"/>
      <c r="CA13" s="596"/>
      <c r="CB13" s="605"/>
      <c r="CD13" s="609" t="s">
        <v>237</v>
      </c>
      <c r="CE13" s="610"/>
      <c r="CF13" s="610"/>
      <c r="CG13" s="610"/>
      <c r="CH13" s="610"/>
      <c r="CI13" s="610"/>
      <c r="CJ13" s="610"/>
      <c r="CK13" s="610"/>
      <c r="CL13" s="610"/>
      <c r="CM13" s="610"/>
      <c r="CN13" s="610"/>
      <c r="CO13" s="610"/>
      <c r="CP13" s="610"/>
      <c r="CQ13" s="611"/>
      <c r="CR13" s="595">
        <v>7357042</v>
      </c>
      <c r="CS13" s="596"/>
      <c r="CT13" s="596"/>
      <c r="CU13" s="596"/>
      <c r="CV13" s="596"/>
      <c r="CW13" s="596"/>
      <c r="CX13" s="596"/>
      <c r="CY13" s="597"/>
      <c r="CZ13" s="598">
        <v>24.1</v>
      </c>
      <c r="DA13" s="598"/>
      <c r="DB13" s="598"/>
      <c r="DC13" s="598"/>
      <c r="DD13" s="604">
        <v>4343935</v>
      </c>
      <c r="DE13" s="596"/>
      <c r="DF13" s="596"/>
      <c r="DG13" s="596"/>
      <c r="DH13" s="596"/>
      <c r="DI13" s="596"/>
      <c r="DJ13" s="596"/>
      <c r="DK13" s="596"/>
      <c r="DL13" s="596"/>
      <c r="DM13" s="596"/>
      <c r="DN13" s="596"/>
      <c r="DO13" s="596"/>
      <c r="DP13" s="597"/>
      <c r="DQ13" s="604">
        <v>3260045</v>
      </c>
      <c r="DR13" s="596"/>
      <c r="DS13" s="596"/>
      <c r="DT13" s="596"/>
      <c r="DU13" s="596"/>
      <c r="DV13" s="596"/>
      <c r="DW13" s="596"/>
      <c r="DX13" s="596"/>
      <c r="DY13" s="596"/>
      <c r="DZ13" s="596"/>
      <c r="EA13" s="596"/>
      <c r="EB13" s="596"/>
      <c r="EC13" s="605"/>
    </row>
    <row r="14" spans="2:143" ht="11.25" customHeight="1" x14ac:dyDescent="0.15">
      <c r="B14" s="592" t="s">
        <v>238</v>
      </c>
      <c r="C14" s="593"/>
      <c r="D14" s="593"/>
      <c r="E14" s="593"/>
      <c r="F14" s="593"/>
      <c r="G14" s="593"/>
      <c r="H14" s="593"/>
      <c r="I14" s="593"/>
      <c r="J14" s="593"/>
      <c r="K14" s="593"/>
      <c r="L14" s="593"/>
      <c r="M14" s="593"/>
      <c r="N14" s="593"/>
      <c r="O14" s="593"/>
      <c r="P14" s="593"/>
      <c r="Q14" s="594"/>
      <c r="R14" s="595" t="s">
        <v>111</v>
      </c>
      <c r="S14" s="596"/>
      <c r="T14" s="596"/>
      <c r="U14" s="596"/>
      <c r="V14" s="596"/>
      <c r="W14" s="596"/>
      <c r="X14" s="596"/>
      <c r="Y14" s="597"/>
      <c r="Z14" s="598" t="s">
        <v>111</v>
      </c>
      <c r="AA14" s="598"/>
      <c r="AB14" s="598"/>
      <c r="AC14" s="598"/>
      <c r="AD14" s="599" t="s">
        <v>111</v>
      </c>
      <c r="AE14" s="599"/>
      <c r="AF14" s="599"/>
      <c r="AG14" s="599"/>
      <c r="AH14" s="599"/>
      <c r="AI14" s="599"/>
      <c r="AJ14" s="599"/>
      <c r="AK14" s="599"/>
      <c r="AL14" s="600" t="s">
        <v>111</v>
      </c>
      <c r="AM14" s="601"/>
      <c r="AN14" s="601"/>
      <c r="AO14" s="602"/>
      <c r="AP14" s="592" t="s">
        <v>239</v>
      </c>
      <c r="AQ14" s="593"/>
      <c r="AR14" s="593"/>
      <c r="AS14" s="593"/>
      <c r="AT14" s="593"/>
      <c r="AU14" s="593"/>
      <c r="AV14" s="593"/>
      <c r="AW14" s="593"/>
      <c r="AX14" s="593"/>
      <c r="AY14" s="593"/>
      <c r="AZ14" s="593"/>
      <c r="BA14" s="593"/>
      <c r="BB14" s="593"/>
      <c r="BC14" s="593"/>
      <c r="BD14" s="593"/>
      <c r="BE14" s="593"/>
      <c r="BF14" s="594"/>
      <c r="BG14" s="595">
        <v>116743</v>
      </c>
      <c r="BH14" s="596"/>
      <c r="BI14" s="596"/>
      <c r="BJ14" s="596"/>
      <c r="BK14" s="596"/>
      <c r="BL14" s="596"/>
      <c r="BM14" s="596"/>
      <c r="BN14" s="597"/>
      <c r="BO14" s="598">
        <v>1.5</v>
      </c>
      <c r="BP14" s="598"/>
      <c r="BQ14" s="598"/>
      <c r="BR14" s="598"/>
      <c r="BS14" s="604" t="s">
        <v>111</v>
      </c>
      <c r="BT14" s="596"/>
      <c r="BU14" s="596"/>
      <c r="BV14" s="596"/>
      <c r="BW14" s="596"/>
      <c r="BX14" s="596"/>
      <c r="BY14" s="596"/>
      <c r="BZ14" s="596"/>
      <c r="CA14" s="596"/>
      <c r="CB14" s="605"/>
      <c r="CD14" s="609" t="s">
        <v>240</v>
      </c>
      <c r="CE14" s="610"/>
      <c r="CF14" s="610"/>
      <c r="CG14" s="610"/>
      <c r="CH14" s="610"/>
      <c r="CI14" s="610"/>
      <c r="CJ14" s="610"/>
      <c r="CK14" s="610"/>
      <c r="CL14" s="610"/>
      <c r="CM14" s="610"/>
      <c r="CN14" s="610"/>
      <c r="CO14" s="610"/>
      <c r="CP14" s="610"/>
      <c r="CQ14" s="611"/>
      <c r="CR14" s="595">
        <v>698922</v>
      </c>
      <c r="CS14" s="596"/>
      <c r="CT14" s="596"/>
      <c r="CU14" s="596"/>
      <c r="CV14" s="596"/>
      <c r="CW14" s="596"/>
      <c r="CX14" s="596"/>
      <c r="CY14" s="597"/>
      <c r="CZ14" s="598">
        <v>2.2999999999999998</v>
      </c>
      <c r="DA14" s="598"/>
      <c r="DB14" s="598"/>
      <c r="DC14" s="598"/>
      <c r="DD14" s="604">
        <v>17982</v>
      </c>
      <c r="DE14" s="596"/>
      <c r="DF14" s="596"/>
      <c r="DG14" s="596"/>
      <c r="DH14" s="596"/>
      <c r="DI14" s="596"/>
      <c r="DJ14" s="596"/>
      <c r="DK14" s="596"/>
      <c r="DL14" s="596"/>
      <c r="DM14" s="596"/>
      <c r="DN14" s="596"/>
      <c r="DO14" s="596"/>
      <c r="DP14" s="597"/>
      <c r="DQ14" s="604">
        <v>691577</v>
      </c>
      <c r="DR14" s="596"/>
      <c r="DS14" s="596"/>
      <c r="DT14" s="596"/>
      <c r="DU14" s="596"/>
      <c r="DV14" s="596"/>
      <c r="DW14" s="596"/>
      <c r="DX14" s="596"/>
      <c r="DY14" s="596"/>
      <c r="DZ14" s="596"/>
      <c r="EA14" s="596"/>
      <c r="EB14" s="596"/>
      <c r="EC14" s="605"/>
    </row>
    <row r="15" spans="2:143" ht="11.25" customHeight="1" x14ac:dyDescent="0.15">
      <c r="B15" s="592" t="s">
        <v>241</v>
      </c>
      <c r="C15" s="593"/>
      <c r="D15" s="593"/>
      <c r="E15" s="593"/>
      <c r="F15" s="593"/>
      <c r="G15" s="593"/>
      <c r="H15" s="593"/>
      <c r="I15" s="593"/>
      <c r="J15" s="593"/>
      <c r="K15" s="593"/>
      <c r="L15" s="593"/>
      <c r="M15" s="593"/>
      <c r="N15" s="593"/>
      <c r="O15" s="593"/>
      <c r="P15" s="593"/>
      <c r="Q15" s="594"/>
      <c r="R15" s="595">
        <v>38857</v>
      </c>
      <c r="S15" s="596"/>
      <c r="T15" s="596"/>
      <c r="U15" s="596"/>
      <c r="V15" s="596"/>
      <c r="W15" s="596"/>
      <c r="X15" s="596"/>
      <c r="Y15" s="597"/>
      <c r="Z15" s="598">
        <v>0.1</v>
      </c>
      <c r="AA15" s="598"/>
      <c r="AB15" s="598"/>
      <c r="AC15" s="598"/>
      <c r="AD15" s="599">
        <v>38857</v>
      </c>
      <c r="AE15" s="599"/>
      <c r="AF15" s="599"/>
      <c r="AG15" s="599"/>
      <c r="AH15" s="599"/>
      <c r="AI15" s="599"/>
      <c r="AJ15" s="599"/>
      <c r="AK15" s="599"/>
      <c r="AL15" s="600">
        <v>0.3</v>
      </c>
      <c r="AM15" s="601"/>
      <c r="AN15" s="601"/>
      <c r="AO15" s="602"/>
      <c r="AP15" s="592" t="s">
        <v>242</v>
      </c>
      <c r="AQ15" s="593"/>
      <c r="AR15" s="593"/>
      <c r="AS15" s="593"/>
      <c r="AT15" s="593"/>
      <c r="AU15" s="593"/>
      <c r="AV15" s="593"/>
      <c r="AW15" s="593"/>
      <c r="AX15" s="593"/>
      <c r="AY15" s="593"/>
      <c r="AZ15" s="593"/>
      <c r="BA15" s="593"/>
      <c r="BB15" s="593"/>
      <c r="BC15" s="593"/>
      <c r="BD15" s="593"/>
      <c r="BE15" s="593"/>
      <c r="BF15" s="594"/>
      <c r="BG15" s="595">
        <v>536606</v>
      </c>
      <c r="BH15" s="596"/>
      <c r="BI15" s="596"/>
      <c r="BJ15" s="596"/>
      <c r="BK15" s="596"/>
      <c r="BL15" s="596"/>
      <c r="BM15" s="596"/>
      <c r="BN15" s="597"/>
      <c r="BO15" s="598">
        <v>6.9</v>
      </c>
      <c r="BP15" s="598"/>
      <c r="BQ15" s="598"/>
      <c r="BR15" s="598"/>
      <c r="BS15" s="604" t="s">
        <v>111</v>
      </c>
      <c r="BT15" s="596"/>
      <c r="BU15" s="596"/>
      <c r="BV15" s="596"/>
      <c r="BW15" s="596"/>
      <c r="BX15" s="596"/>
      <c r="BY15" s="596"/>
      <c r="BZ15" s="596"/>
      <c r="CA15" s="596"/>
      <c r="CB15" s="605"/>
      <c r="CD15" s="609" t="s">
        <v>243</v>
      </c>
      <c r="CE15" s="610"/>
      <c r="CF15" s="610"/>
      <c r="CG15" s="610"/>
      <c r="CH15" s="610"/>
      <c r="CI15" s="610"/>
      <c r="CJ15" s="610"/>
      <c r="CK15" s="610"/>
      <c r="CL15" s="610"/>
      <c r="CM15" s="610"/>
      <c r="CN15" s="610"/>
      <c r="CO15" s="610"/>
      <c r="CP15" s="610"/>
      <c r="CQ15" s="611"/>
      <c r="CR15" s="595">
        <v>2879527</v>
      </c>
      <c r="CS15" s="596"/>
      <c r="CT15" s="596"/>
      <c r="CU15" s="596"/>
      <c r="CV15" s="596"/>
      <c r="CW15" s="596"/>
      <c r="CX15" s="596"/>
      <c r="CY15" s="597"/>
      <c r="CZ15" s="598">
        <v>9.4</v>
      </c>
      <c r="DA15" s="598"/>
      <c r="DB15" s="598"/>
      <c r="DC15" s="598"/>
      <c r="DD15" s="604">
        <v>724828</v>
      </c>
      <c r="DE15" s="596"/>
      <c r="DF15" s="596"/>
      <c r="DG15" s="596"/>
      <c r="DH15" s="596"/>
      <c r="DI15" s="596"/>
      <c r="DJ15" s="596"/>
      <c r="DK15" s="596"/>
      <c r="DL15" s="596"/>
      <c r="DM15" s="596"/>
      <c r="DN15" s="596"/>
      <c r="DO15" s="596"/>
      <c r="DP15" s="597"/>
      <c r="DQ15" s="604">
        <v>1721993</v>
      </c>
      <c r="DR15" s="596"/>
      <c r="DS15" s="596"/>
      <c r="DT15" s="596"/>
      <c r="DU15" s="596"/>
      <c r="DV15" s="596"/>
      <c r="DW15" s="596"/>
      <c r="DX15" s="596"/>
      <c r="DY15" s="596"/>
      <c r="DZ15" s="596"/>
      <c r="EA15" s="596"/>
      <c r="EB15" s="596"/>
      <c r="EC15" s="605"/>
    </row>
    <row r="16" spans="2:143" ht="11.25" customHeight="1" x14ac:dyDescent="0.15">
      <c r="B16" s="592" t="s">
        <v>244</v>
      </c>
      <c r="C16" s="593"/>
      <c r="D16" s="593"/>
      <c r="E16" s="593"/>
      <c r="F16" s="593"/>
      <c r="G16" s="593"/>
      <c r="H16" s="593"/>
      <c r="I16" s="593"/>
      <c r="J16" s="593"/>
      <c r="K16" s="593"/>
      <c r="L16" s="593"/>
      <c r="M16" s="593"/>
      <c r="N16" s="593"/>
      <c r="O16" s="593"/>
      <c r="P16" s="593"/>
      <c r="Q16" s="594"/>
      <c r="R16" s="595">
        <v>4739615</v>
      </c>
      <c r="S16" s="596"/>
      <c r="T16" s="596"/>
      <c r="U16" s="596"/>
      <c r="V16" s="596"/>
      <c r="W16" s="596"/>
      <c r="X16" s="596"/>
      <c r="Y16" s="597"/>
      <c r="Z16" s="598">
        <v>14.5</v>
      </c>
      <c r="AA16" s="598"/>
      <c r="AB16" s="598"/>
      <c r="AC16" s="598"/>
      <c r="AD16" s="599">
        <v>3011073</v>
      </c>
      <c r="AE16" s="599"/>
      <c r="AF16" s="599"/>
      <c r="AG16" s="599"/>
      <c r="AH16" s="599"/>
      <c r="AI16" s="599"/>
      <c r="AJ16" s="599"/>
      <c r="AK16" s="599"/>
      <c r="AL16" s="600">
        <v>26.1</v>
      </c>
      <c r="AM16" s="601"/>
      <c r="AN16" s="601"/>
      <c r="AO16" s="602"/>
      <c r="AP16" s="592" t="s">
        <v>245</v>
      </c>
      <c r="AQ16" s="593"/>
      <c r="AR16" s="593"/>
      <c r="AS16" s="593"/>
      <c r="AT16" s="593"/>
      <c r="AU16" s="593"/>
      <c r="AV16" s="593"/>
      <c r="AW16" s="593"/>
      <c r="AX16" s="593"/>
      <c r="AY16" s="593"/>
      <c r="AZ16" s="593"/>
      <c r="BA16" s="593"/>
      <c r="BB16" s="593"/>
      <c r="BC16" s="593"/>
      <c r="BD16" s="593"/>
      <c r="BE16" s="593"/>
      <c r="BF16" s="594"/>
      <c r="BG16" s="595" t="s">
        <v>111</v>
      </c>
      <c r="BH16" s="596"/>
      <c r="BI16" s="596"/>
      <c r="BJ16" s="596"/>
      <c r="BK16" s="596"/>
      <c r="BL16" s="596"/>
      <c r="BM16" s="596"/>
      <c r="BN16" s="597"/>
      <c r="BO16" s="598" t="s">
        <v>111</v>
      </c>
      <c r="BP16" s="598"/>
      <c r="BQ16" s="598"/>
      <c r="BR16" s="598"/>
      <c r="BS16" s="604" t="s">
        <v>111</v>
      </c>
      <c r="BT16" s="596"/>
      <c r="BU16" s="596"/>
      <c r="BV16" s="596"/>
      <c r="BW16" s="596"/>
      <c r="BX16" s="596"/>
      <c r="BY16" s="596"/>
      <c r="BZ16" s="596"/>
      <c r="CA16" s="596"/>
      <c r="CB16" s="605"/>
      <c r="CD16" s="609" t="s">
        <v>246</v>
      </c>
      <c r="CE16" s="610"/>
      <c r="CF16" s="610"/>
      <c r="CG16" s="610"/>
      <c r="CH16" s="610"/>
      <c r="CI16" s="610"/>
      <c r="CJ16" s="610"/>
      <c r="CK16" s="610"/>
      <c r="CL16" s="610"/>
      <c r="CM16" s="610"/>
      <c r="CN16" s="610"/>
      <c r="CO16" s="610"/>
      <c r="CP16" s="610"/>
      <c r="CQ16" s="611"/>
      <c r="CR16" s="595" t="s">
        <v>111</v>
      </c>
      <c r="CS16" s="596"/>
      <c r="CT16" s="596"/>
      <c r="CU16" s="596"/>
      <c r="CV16" s="596"/>
      <c r="CW16" s="596"/>
      <c r="CX16" s="596"/>
      <c r="CY16" s="597"/>
      <c r="CZ16" s="598" t="s">
        <v>111</v>
      </c>
      <c r="DA16" s="598"/>
      <c r="DB16" s="598"/>
      <c r="DC16" s="598"/>
      <c r="DD16" s="604" t="s">
        <v>111</v>
      </c>
      <c r="DE16" s="596"/>
      <c r="DF16" s="596"/>
      <c r="DG16" s="596"/>
      <c r="DH16" s="596"/>
      <c r="DI16" s="596"/>
      <c r="DJ16" s="596"/>
      <c r="DK16" s="596"/>
      <c r="DL16" s="596"/>
      <c r="DM16" s="596"/>
      <c r="DN16" s="596"/>
      <c r="DO16" s="596"/>
      <c r="DP16" s="597"/>
      <c r="DQ16" s="604" t="s">
        <v>111</v>
      </c>
      <c r="DR16" s="596"/>
      <c r="DS16" s="596"/>
      <c r="DT16" s="596"/>
      <c r="DU16" s="596"/>
      <c r="DV16" s="596"/>
      <c r="DW16" s="596"/>
      <c r="DX16" s="596"/>
      <c r="DY16" s="596"/>
      <c r="DZ16" s="596"/>
      <c r="EA16" s="596"/>
      <c r="EB16" s="596"/>
      <c r="EC16" s="605"/>
    </row>
    <row r="17" spans="2:133" ht="11.25" customHeight="1" x14ac:dyDescent="0.15">
      <c r="B17" s="592" t="s">
        <v>247</v>
      </c>
      <c r="C17" s="593"/>
      <c r="D17" s="593"/>
      <c r="E17" s="593"/>
      <c r="F17" s="593"/>
      <c r="G17" s="593"/>
      <c r="H17" s="593"/>
      <c r="I17" s="593"/>
      <c r="J17" s="593"/>
      <c r="K17" s="593"/>
      <c r="L17" s="593"/>
      <c r="M17" s="593"/>
      <c r="N17" s="593"/>
      <c r="O17" s="593"/>
      <c r="P17" s="593"/>
      <c r="Q17" s="594"/>
      <c r="R17" s="595">
        <v>3011073</v>
      </c>
      <c r="S17" s="596"/>
      <c r="T17" s="596"/>
      <c r="U17" s="596"/>
      <c r="V17" s="596"/>
      <c r="W17" s="596"/>
      <c r="X17" s="596"/>
      <c r="Y17" s="597"/>
      <c r="Z17" s="598">
        <v>9.1999999999999993</v>
      </c>
      <c r="AA17" s="598"/>
      <c r="AB17" s="598"/>
      <c r="AC17" s="598"/>
      <c r="AD17" s="599">
        <v>3011073</v>
      </c>
      <c r="AE17" s="599"/>
      <c r="AF17" s="599"/>
      <c r="AG17" s="599"/>
      <c r="AH17" s="599"/>
      <c r="AI17" s="599"/>
      <c r="AJ17" s="599"/>
      <c r="AK17" s="599"/>
      <c r="AL17" s="600">
        <v>26.1</v>
      </c>
      <c r="AM17" s="601"/>
      <c r="AN17" s="601"/>
      <c r="AO17" s="602"/>
      <c r="AP17" s="592" t="s">
        <v>248</v>
      </c>
      <c r="AQ17" s="593"/>
      <c r="AR17" s="593"/>
      <c r="AS17" s="593"/>
      <c r="AT17" s="593"/>
      <c r="AU17" s="593"/>
      <c r="AV17" s="593"/>
      <c r="AW17" s="593"/>
      <c r="AX17" s="593"/>
      <c r="AY17" s="593"/>
      <c r="AZ17" s="593"/>
      <c r="BA17" s="593"/>
      <c r="BB17" s="593"/>
      <c r="BC17" s="593"/>
      <c r="BD17" s="593"/>
      <c r="BE17" s="593"/>
      <c r="BF17" s="594"/>
      <c r="BG17" s="595" t="s">
        <v>111</v>
      </c>
      <c r="BH17" s="596"/>
      <c r="BI17" s="596"/>
      <c r="BJ17" s="596"/>
      <c r="BK17" s="596"/>
      <c r="BL17" s="596"/>
      <c r="BM17" s="596"/>
      <c r="BN17" s="597"/>
      <c r="BO17" s="598" t="s">
        <v>111</v>
      </c>
      <c r="BP17" s="598"/>
      <c r="BQ17" s="598"/>
      <c r="BR17" s="598"/>
      <c r="BS17" s="604" t="s">
        <v>111</v>
      </c>
      <c r="BT17" s="596"/>
      <c r="BU17" s="596"/>
      <c r="BV17" s="596"/>
      <c r="BW17" s="596"/>
      <c r="BX17" s="596"/>
      <c r="BY17" s="596"/>
      <c r="BZ17" s="596"/>
      <c r="CA17" s="596"/>
      <c r="CB17" s="605"/>
      <c r="CD17" s="609" t="s">
        <v>249</v>
      </c>
      <c r="CE17" s="610"/>
      <c r="CF17" s="610"/>
      <c r="CG17" s="610"/>
      <c r="CH17" s="610"/>
      <c r="CI17" s="610"/>
      <c r="CJ17" s="610"/>
      <c r="CK17" s="610"/>
      <c r="CL17" s="610"/>
      <c r="CM17" s="610"/>
      <c r="CN17" s="610"/>
      <c r="CO17" s="610"/>
      <c r="CP17" s="610"/>
      <c r="CQ17" s="611"/>
      <c r="CR17" s="595">
        <v>2207549</v>
      </c>
      <c r="CS17" s="596"/>
      <c r="CT17" s="596"/>
      <c r="CU17" s="596"/>
      <c r="CV17" s="596"/>
      <c r="CW17" s="596"/>
      <c r="CX17" s="596"/>
      <c r="CY17" s="597"/>
      <c r="CZ17" s="598">
        <v>7.2</v>
      </c>
      <c r="DA17" s="598"/>
      <c r="DB17" s="598"/>
      <c r="DC17" s="598"/>
      <c r="DD17" s="604" t="s">
        <v>111</v>
      </c>
      <c r="DE17" s="596"/>
      <c r="DF17" s="596"/>
      <c r="DG17" s="596"/>
      <c r="DH17" s="596"/>
      <c r="DI17" s="596"/>
      <c r="DJ17" s="596"/>
      <c r="DK17" s="596"/>
      <c r="DL17" s="596"/>
      <c r="DM17" s="596"/>
      <c r="DN17" s="596"/>
      <c r="DO17" s="596"/>
      <c r="DP17" s="597"/>
      <c r="DQ17" s="604">
        <v>2043528</v>
      </c>
      <c r="DR17" s="596"/>
      <c r="DS17" s="596"/>
      <c r="DT17" s="596"/>
      <c r="DU17" s="596"/>
      <c r="DV17" s="596"/>
      <c r="DW17" s="596"/>
      <c r="DX17" s="596"/>
      <c r="DY17" s="596"/>
      <c r="DZ17" s="596"/>
      <c r="EA17" s="596"/>
      <c r="EB17" s="596"/>
      <c r="EC17" s="605"/>
    </row>
    <row r="18" spans="2:133" ht="11.25" customHeight="1" x14ac:dyDescent="0.15">
      <c r="B18" s="592" t="s">
        <v>250</v>
      </c>
      <c r="C18" s="593"/>
      <c r="D18" s="593"/>
      <c r="E18" s="593"/>
      <c r="F18" s="593"/>
      <c r="G18" s="593"/>
      <c r="H18" s="593"/>
      <c r="I18" s="593"/>
      <c r="J18" s="593"/>
      <c r="K18" s="593"/>
      <c r="L18" s="593"/>
      <c r="M18" s="593"/>
      <c r="N18" s="593"/>
      <c r="O18" s="593"/>
      <c r="P18" s="593"/>
      <c r="Q18" s="594"/>
      <c r="R18" s="595">
        <v>308673</v>
      </c>
      <c r="S18" s="596"/>
      <c r="T18" s="596"/>
      <c r="U18" s="596"/>
      <c r="V18" s="596"/>
      <c r="W18" s="596"/>
      <c r="X18" s="596"/>
      <c r="Y18" s="597"/>
      <c r="Z18" s="598">
        <v>0.9</v>
      </c>
      <c r="AA18" s="598"/>
      <c r="AB18" s="598"/>
      <c r="AC18" s="598"/>
      <c r="AD18" s="599" t="s">
        <v>111</v>
      </c>
      <c r="AE18" s="599"/>
      <c r="AF18" s="599"/>
      <c r="AG18" s="599"/>
      <c r="AH18" s="599"/>
      <c r="AI18" s="599"/>
      <c r="AJ18" s="599"/>
      <c r="AK18" s="599"/>
      <c r="AL18" s="600" t="s">
        <v>111</v>
      </c>
      <c r="AM18" s="601"/>
      <c r="AN18" s="601"/>
      <c r="AO18" s="602"/>
      <c r="AP18" s="592" t="s">
        <v>251</v>
      </c>
      <c r="AQ18" s="593"/>
      <c r="AR18" s="593"/>
      <c r="AS18" s="593"/>
      <c r="AT18" s="593"/>
      <c r="AU18" s="593"/>
      <c r="AV18" s="593"/>
      <c r="AW18" s="593"/>
      <c r="AX18" s="593"/>
      <c r="AY18" s="593"/>
      <c r="AZ18" s="593"/>
      <c r="BA18" s="593"/>
      <c r="BB18" s="593"/>
      <c r="BC18" s="593"/>
      <c r="BD18" s="593"/>
      <c r="BE18" s="593"/>
      <c r="BF18" s="594"/>
      <c r="BG18" s="595" t="s">
        <v>111</v>
      </c>
      <c r="BH18" s="596"/>
      <c r="BI18" s="596"/>
      <c r="BJ18" s="596"/>
      <c r="BK18" s="596"/>
      <c r="BL18" s="596"/>
      <c r="BM18" s="596"/>
      <c r="BN18" s="597"/>
      <c r="BO18" s="598" t="s">
        <v>111</v>
      </c>
      <c r="BP18" s="598"/>
      <c r="BQ18" s="598"/>
      <c r="BR18" s="598"/>
      <c r="BS18" s="604" t="s">
        <v>111</v>
      </c>
      <c r="BT18" s="596"/>
      <c r="BU18" s="596"/>
      <c r="BV18" s="596"/>
      <c r="BW18" s="596"/>
      <c r="BX18" s="596"/>
      <c r="BY18" s="596"/>
      <c r="BZ18" s="596"/>
      <c r="CA18" s="596"/>
      <c r="CB18" s="605"/>
      <c r="CD18" s="609" t="s">
        <v>252</v>
      </c>
      <c r="CE18" s="610"/>
      <c r="CF18" s="610"/>
      <c r="CG18" s="610"/>
      <c r="CH18" s="610"/>
      <c r="CI18" s="610"/>
      <c r="CJ18" s="610"/>
      <c r="CK18" s="610"/>
      <c r="CL18" s="610"/>
      <c r="CM18" s="610"/>
      <c r="CN18" s="610"/>
      <c r="CO18" s="610"/>
      <c r="CP18" s="610"/>
      <c r="CQ18" s="611"/>
      <c r="CR18" s="595" t="s">
        <v>111</v>
      </c>
      <c r="CS18" s="596"/>
      <c r="CT18" s="596"/>
      <c r="CU18" s="596"/>
      <c r="CV18" s="596"/>
      <c r="CW18" s="596"/>
      <c r="CX18" s="596"/>
      <c r="CY18" s="597"/>
      <c r="CZ18" s="598" t="s">
        <v>111</v>
      </c>
      <c r="DA18" s="598"/>
      <c r="DB18" s="598"/>
      <c r="DC18" s="598"/>
      <c r="DD18" s="604" t="s">
        <v>111</v>
      </c>
      <c r="DE18" s="596"/>
      <c r="DF18" s="596"/>
      <c r="DG18" s="596"/>
      <c r="DH18" s="596"/>
      <c r="DI18" s="596"/>
      <c r="DJ18" s="596"/>
      <c r="DK18" s="596"/>
      <c r="DL18" s="596"/>
      <c r="DM18" s="596"/>
      <c r="DN18" s="596"/>
      <c r="DO18" s="596"/>
      <c r="DP18" s="597"/>
      <c r="DQ18" s="604" t="s">
        <v>111</v>
      </c>
      <c r="DR18" s="596"/>
      <c r="DS18" s="596"/>
      <c r="DT18" s="596"/>
      <c r="DU18" s="596"/>
      <c r="DV18" s="596"/>
      <c r="DW18" s="596"/>
      <c r="DX18" s="596"/>
      <c r="DY18" s="596"/>
      <c r="DZ18" s="596"/>
      <c r="EA18" s="596"/>
      <c r="EB18" s="596"/>
      <c r="EC18" s="605"/>
    </row>
    <row r="19" spans="2:133" ht="11.25" customHeight="1" x14ac:dyDescent="0.15">
      <c r="B19" s="592" t="s">
        <v>253</v>
      </c>
      <c r="C19" s="593"/>
      <c r="D19" s="593"/>
      <c r="E19" s="593"/>
      <c r="F19" s="593"/>
      <c r="G19" s="593"/>
      <c r="H19" s="593"/>
      <c r="I19" s="593"/>
      <c r="J19" s="593"/>
      <c r="K19" s="593"/>
      <c r="L19" s="593"/>
      <c r="M19" s="593"/>
      <c r="N19" s="593"/>
      <c r="O19" s="593"/>
      <c r="P19" s="593"/>
      <c r="Q19" s="594"/>
      <c r="R19" s="595">
        <v>1419869</v>
      </c>
      <c r="S19" s="596"/>
      <c r="T19" s="596"/>
      <c r="U19" s="596"/>
      <c r="V19" s="596"/>
      <c r="W19" s="596"/>
      <c r="X19" s="596"/>
      <c r="Y19" s="597"/>
      <c r="Z19" s="598">
        <v>4.3</v>
      </c>
      <c r="AA19" s="598"/>
      <c r="AB19" s="598"/>
      <c r="AC19" s="598"/>
      <c r="AD19" s="599" t="s">
        <v>111</v>
      </c>
      <c r="AE19" s="599"/>
      <c r="AF19" s="599"/>
      <c r="AG19" s="599"/>
      <c r="AH19" s="599"/>
      <c r="AI19" s="599"/>
      <c r="AJ19" s="599"/>
      <c r="AK19" s="599"/>
      <c r="AL19" s="600" t="s">
        <v>111</v>
      </c>
      <c r="AM19" s="601"/>
      <c r="AN19" s="601"/>
      <c r="AO19" s="602"/>
      <c r="AP19" s="592" t="s">
        <v>254</v>
      </c>
      <c r="AQ19" s="593"/>
      <c r="AR19" s="593"/>
      <c r="AS19" s="593"/>
      <c r="AT19" s="593"/>
      <c r="AU19" s="593"/>
      <c r="AV19" s="593"/>
      <c r="AW19" s="593"/>
      <c r="AX19" s="593"/>
      <c r="AY19" s="593"/>
      <c r="AZ19" s="593"/>
      <c r="BA19" s="593"/>
      <c r="BB19" s="593"/>
      <c r="BC19" s="593"/>
      <c r="BD19" s="593"/>
      <c r="BE19" s="593"/>
      <c r="BF19" s="594"/>
      <c r="BG19" s="595">
        <v>604056</v>
      </c>
      <c r="BH19" s="596"/>
      <c r="BI19" s="596"/>
      <c r="BJ19" s="596"/>
      <c r="BK19" s="596"/>
      <c r="BL19" s="596"/>
      <c r="BM19" s="596"/>
      <c r="BN19" s="597"/>
      <c r="BO19" s="598">
        <v>7.8</v>
      </c>
      <c r="BP19" s="598"/>
      <c r="BQ19" s="598"/>
      <c r="BR19" s="598"/>
      <c r="BS19" s="604" t="s">
        <v>111</v>
      </c>
      <c r="BT19" s="596"/>
      <c r="BU19" s="596"/>
      <c r="BV19" s="596"/>
      <c r="BW19" s="596"/>
      <c r="BX19" s="596"/>
      <c r="BY19" s="596"/>
      <c r="BZ19" s="596"/>
      <c r="CA19" s="596"/>
      <c r="CB19" s="605"/>
      <c r="CD19" s="609" t="s">
        <v>255</v>
      </c>
      <c r="CE19" s="610"/>
      <c r="CF19" s="610"/>
      <c r="CG19" s="610"/>
      <c r="CH19" s="610"/>
      <c r="CI19" s="610"/>
      <c r="CJ19" s="610"/>
      <c r="CK19" s="610"/>
      <c r="CL19" s="610"/>
      <c r="CM19" s="610"/>
      <c r="CN19" s="610"/>
      <c r="CO19" s="610"/>
      <c r="CP19" s="610"/>
      <c r="CQ19" s="611"/>
      <c r="CR19" s="595" t="s">
        <v>111</v>
      </c>
      <c r="CS19" s="596"/>
      <c r="CT19" s="596"/>
      <c r="CU19" s="596"/>
      <c r="CV19" s="596"/>
      <c r="CW19" s="596"/>
      <c r="CX19" s="596"/>
      <c r="CY19" s="597"/>
      <c r="CZ19" s="598" t="s">
        <v>111</v>
      </c>
      <c r="DA19" s="598"/>
      <c r="DB19" s="598"/>
      <c r="DC19" s="598"/>
      <c r="DD19" s="604" t="s">
        <v>111</v>
      </c>
      <c r="DE19" s="596"/>
      <c r="DF19" s="596"/>
      <c r="DG19" s="596"/>
      <c r="DH19" s="596"/>
      <c r="DI19" s="596"/>
      <c r="DJ19" s="596"/>
      <c r="DK19" s="596"/>
      <c r="DL19" s="596"/>
      <c r="DM19" s="596"/>
      <c r="DN19" s="596"/>
      <c r="DO19" s="596"/>
      <c r="DP19" s="597"/>
      <c r="DQ19" s="604" t="s">
        <v>111</v>
      </c>
      <c r="DR19" s="596"/>
      <c r="DS19" s="596"/>
      <c r="DT19" s="596"/>
      <c r="DU19" s="596"/>
      <c r="DV19" s="596"/>
      <c r="DW19" s="596"/>
      <c r="DX19" s="596"/>
      <c r="DY19" s="596"/>
      <c r="DZ19" s="596"/>
      <c r="EA19" s="596"/>
      <c r="EB19" s="596"/>
      <c r="EC19" s="605"/>
    </row>
    <row r="20" spans="2:133" ht="11.25" customHeight="1" x14ac:dyDescent="0.15">
      <c r="B20" s="592" t="s">
        <v>256</v>
      </c>
      <c r="C20" s="593"/>
      <c r="D20" s="593"/>
      <c r="E20" s="593"/>
      <c r="F20" s="593"/>
      <c r="G20" s="593"/>
      <c r="H20" s="593"/>
      <c r="I20" s="593"/>
      <c r="J20" s="593"/>
      <c r="K20" s="593"/>
      <c r="L20" s="593"/>
      <c r="M20" s="593"/>
      <c r="N20" s="593"/>
      <c r="O20" s="593"/>
      <c r="P20" s="593"/>
      <c r="Q20" s="594"/>
      <c r="R20" s="595">
        <v>13748200</v>
      </c>
      <c r="S20" s="596"/>
      <c r="T20" s="596"/>
      <c r="U20" s="596"/>
      <c r="V20" s="596"/>
      <c r="W20" s="596"/>
      <c r="X20" s="596"/>
      <c r="Y20" s="597"/>
      <c r="Z20" s="598">
        <v>41.9</v>
      </c>
      <c r="AA20" s="598"/>
      <c r="AB20" s="598"/>
      <c r="AC20" s="598"/>
      <c r="AD20" s="599">
        <v>11415602</v>
      </c>
      <c r="AE20" s="599"/>
      <c r="AF20" s="599"/>
      <c r="AG20" s="599"/>
      <c r="AH20" s="599"/>
      <c r="AI20" s="599"/>
      <c r="AJ20" s="599"/>
      <c r="AK20" s="599"/>
      <c r="AL20" s="600">
        <v>98.9</v>
      </c>
      <c r="AM20" s="601"/>
      <c r="AN20" s="601"/>
      <c r="AO20" s="602"/>
      <c r="AP20" s="592" t="s">
        <v>257</v>
      </c>
      <c r="AQ20" s="593"/>
      <c r="AR20" s="593"/>
      <c r="AS20" s="593"/>
      <c r="AT20" s="593"/>
      <c r="AU20" s="593"/>
      <c r="AV20" s="593"/>
      <c r="AW20" s="593"/>
      <c r="AX20" s="593"/>
      <c r="AY20" s="593"/>
      <c r="AZ20" s="593"/>
      <c r="BA20" s="593"/>
      <c r="BB20" s="593"/>
      <c r="BC20" s="593"/>
      <c r="BD20" s="593"/>
      <c r="BE20" s="593"/>
      <c r="BF20" s="594"/>
      <c r="BG20" s="595">
        <v>604056</v>
      </c>
      <c r="BH20" s="596"/>
      <c r="BI20" s="596"/>
      <c r="BJ20" s="596"/>
      <c r="BK20" s="596"/>
      <c r="BL20" s="596"/>
      <c r="BM20" s="596"/>
      <c r="BN20" s="597"/>
      <c r="BO20" s="598">
        <v>7.8</v>
      </c>
      <c r="BP20" s="598"/>
      <c r="BQ20" s="598"/>
      <c r="BR20" s="598"/>
      <c r="BS20" s="604" t="s">
        <v>111</v>
      </c>
      <c r="BT20" s="596"/>
      <c r="BU20" s="596"/>
      <c r="BV20" s="596"/>
      <c r="BW20" s="596"/>
      <c r="BX20" s="596"/>
      <c r="BY20" s="596"/>
      <c r="BZ20" s="596"/>
      <c r="CA20" s="596"/>
      <c r="CB20" s="605"/>
      <c r="CD20" s="609" t="s">
        <v>258</v>
      </c>
      <c r="CE20" s="610"/>
      <c r="CF20" s="610"/>
      <c r="CG20" s="610"/>
      <c r="CH20" s="610"/>
      <c r="CI20" s="610"/>
      <c r="CJ20" s="610"/>
      <c r="CK20" s="610"/>
      <c r="CL20" s="610"/>
      <c r="CM20" s="610"/>
      <c r="CN20" s="610"/>
      <c r="CO20" s="610"/>
      <c r="CP20" s="610"/>
      <c r="CQ20" s="611"/>
      <c r="CR20" s="595">
        <v>30534832</v>
      </c>
      <c r="CS20" s="596"/>
      <c r="CT20" s="596"/>
      <c r="CU20" s="596"/>
      <c r="CV20" s="596"/>
      <c r="CW20" s="596"/>
      <c r="CX20" s="596"/>
      <c r="CY20" s="597"/>
      <c r="CZ20" s="598">
        <v>100</v>
      </c>
      <c r="DA20" s="598"/>
      <c r="DB20" s="598"/>
      <c r="DC20" s="598"/>
      <c r="DD20" s="604">
        <v>6176880</v>
      </c>
      <c r="DE20" s="596"/>
      <c r="DF20" s="596"/>
      <c r="DG20" s="596"/>
      <c r="DH20" s="596"/>
      <c r="DI20" s="596"/>
      <c r="DJ20" s="596"/>
      <c r="DK20" s="596"/>
      <c r="DL20" s="596"/>
      <c r="DM20" s="596"/>
      <c r="DN20" s="596"/>
      <c r="DO20" s="596"/>
      <c r="DP20" s="597"/>
      <c r="DQ20" s="604">
        <v>16699628</v>
      </c>
      <c r="DR20" s="596"/>
      <c r="DS20" s="596"/>
      <c r="DT20" s="596"/>
      <c r="DU20" s="596"/>
      <c r="DV20" s="596"/>
      <c r="DW20" s="596"/>
      <c r="DX20" s="596"/>
      <c r="DY20" s="596"/>
      <c r="DZ20" s="596"/>
      <c r="EA20" s="596"/>
      <c r="EB20" s="596"/>
      <c r="EC20" s="605"/>
    </row>
    <row r="21" spans="2:133" ht="11.25" customHeight="1" x14ac:dyDescent="0.15">
      <c r="B21" s="592" t="s">
        <v>259</v>
      </c>
      <c r="C21" s="593"/>
      <c r="D21" s="593"/>
      <c r="E21" s="593"/>
      <c r="F21" s="593"/>
      <c r="G21" s="593"/>
      <c r="H21" s="593"/>
      <c r="I21" s="593"/>
      <c r="J21" s="593"/>
      <c r="K21" s="593"/>
      <c r="L21" s="593"/>
      <c r="M21" s="593"/>
      <c r="N21" s="593"/>
      <c r="O21" s="593"/>
      <c r="P21" s="593"/>
      <c r="Q21" s="594"/>
      <c r="R21" s="595">
        <v>11523</v>
      </c>
      <c r="S21" s="596"/>
      <c r="T21" s="596"/>
      <c r="U21" s="596"/>
      <c r="V21" s="596"/>
      <c r="W21" s="596"/>
      <c r="X21" s="596"/>
      <c r="Y21" s="597"/>
      <c r="Z21" s="598">
        <v>0</v>
      </c>
      <c r="AA21" s="598"/>
      <c r="AB21" s="598"/>
      <c r="AC21" s="598"/>
      <c r="AD21" s="599">
        <v>11523</v>
      </c>
      <c r="AE21" s="599"/>
      <c r="AF21" s="599"/>
      <c r="AG21" s="599"/>
      <c r="AH21" s="599"/>
      <c r="AI21" s="599"/>
      <c r="AJ21" s="599"/>
      <c r="AK21" s="599"/>
      <c r="AL21" s="600">
        <v>0.1</v>
      </c>
      <c r="AM21" s="601"/>
      <c r="AN21" s="601"/>
      <c r="AO21" s="602"/>
      <c r="AP21" s="612" t="s">
        <v>260</v>
      </c>
      <c r="AQ21" s="613"/>
      <c r="AR21" s="613"/>
      <c r="AS21" s="613"/>
      <c r="AT21" s="613"/>
      <c r="AU21" s="613"/>
      <c r="AV21" s="613"/>
      <c r="AW21" s="613"/>
      <c r="AX21" s="613"/>
      <c r="AY21" s="613"/>
      <c r="AZ21" s="613"/>
      <c r="BA21" s="613"/>
      <c r="BB21" s="613"/>
      <c r="BC21" s="613"/>
      <c r="BD21" s="613"/>
      <c r="BE21" s="613"/>
      <c r="BF21" s="614"/>
      <c r="BG21" s="595" t="s">
        <v>111</v>
      </c>
      <c r="BH21" s="596"/>
      <c r="BI21" s="596"/>
      <c r="BJ21" s="596"/>
      <c r="BK21" s="596"/>
      <c r="BL21" s="596"/>
      <c r="BM21" s="596"/>
      <c r="BN21" s="597"/>
      <c r="BO21" s="598" t="s">
        <v>111</v>
      </c>
      <c r="BP21" s="598"/>
      <c r="BQ21" s="598"/>
      <c r="BR21" s="598"/>
      <c r="BS21" s="604" t="s">
        <v>111</v>
      </c>
      <c r="BT21" s="596"/>
      <c r="BU21" s="596"/>
      <c r="BV21" s="596"/>
      <c r="BW21" s="596"/>
      <c r="BX21" s="596"/>
      <c r="BY21" s="596"/>
      <c r="BZ21" s="596"/>
      <c r="CA21" s="596"/>
      <c r="CB21" s="605"/>
      <c r="CD21" s="615"/>
      <c r="CE21" s="616"/>
      <c r="CF21" s="616"/>
      <c r="CG21" s="616"/>
      <c r="CH21" s="616"/>
      <c r="CI21" s="616"/>
      <c r="CJ21" s="616"/>
      <c r="CK21" s="616"/>
      <c r="CL21" s="616"/>
      <c r="CM21" s="616"/>
      <c r="CN21" s="616"/>
      <c r="CO21" s="616"/>
      <c r="CP21" s="616"/>
      <c r="CQ21" s="617"/>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x14ac:dyDescent="0.15">
      <c r="B22" s="592" t="s">
        <v>261</v>
      </c>
      <c r="C22" s="593"/>
      <c r="D22" s="593"/>
      <c r="E22" s="593"/>
      <c r="F22" s="593"/>
      <c r="G22" s="593"/>
      <c r="H22" s="593"/>
      <c r="I22" s="593"/>
      <c r="J22" s="593"/>
      <c r="K22" s="593"/>
      <c r="L22" s="593"/>
      <c r="M22" s="593"/>
      <c r="N22" s="593"/>
      <c r="O22" s="593"/>
      <c r="P22" s="593"/>
      <c r="Q22" s="594"/>
      <c r="R22" s="595">
        <v>179968</v>
      </c>
      <c r="S22" s="596"/>
      <c r="T22" s="596"/>
      <c r="U22" s="596"/>
      <c r="V22" s="596"/>
      <c r="W22" s="596"/>
      <c r="X22" s="596"/>
      <c r="Y22" s="597"/>
      <c r="Z22" s="598">
        <v>0.5</v>
      </c>
      <c r="AA22" s="598"/>
      <c r="AB22" s="598"/>
      <c r="AC22" s="598"/>
      <c r="AD22" s="599" t="s">
        <v>111</v>
      </c>
      <c r="AE22" s="599"/>
      <c r="AF22" s="599"/>
      <c r="AG22" s="599"/>
      <c r="AH22" s="599"/>
      <c r="AI22" s="599"/>
      <c r="AJ22" s="599"/>
      <c r="AK22" s="599"/>
      <c r="AL22" s="600" t="s">
        <v>111</v>
      </c>
      <c r="AM22" s="601"/>
      <c r="AN22" s="601"/>
      <c r="AO22" s="602"/>
      <c r="AP22" s="612" t="s">
        <v>262</v>
      </c>
      <c r="AQ22" s="613"/>
      <c r="AR22" s="613"/>
      <c r="AS22" s="613"/>
      <c r="AT22" s="613"/>
      <c r="AU22" s="613"/>
      <c r="AV22" s="613"/>
      <c r="AW22" s="613"/>
      <c r="AX22" s="613"/>
      <c r="AY22" s="613"/>
      <c r="AZ22" s="613"/>
      <c r="BA22" s="613"/>
      <c r="BB22" s="613"/>
      <c r="BC22" s="613"/>
      <c r="BD22" s="613"/>
      <c r="BE22" s="613"/>
      <c r="BF22" s="614"/>
      <c r="BG22" s="595" t="s">
        <v>111</v>
      </c>
      <c r="BH22" s="596"/>
      <c r="BI22" s="596"/>
      <c r="BJ22" s="596"/>
      <c r="BK22" s="596"/>
      <c r="BL22" s="596"/>
      <c r="BM22" s="596"/>
      <c r="BN22" s="597"/>
      <c r="BO22" s="598" t="s">
        <v>111</v>
      </c>
      <c r="BP22" s="598"/>
      <c r="BQ22" s="598"/>
      <c r="BR22" s="598"/>
      <c r="BS22" s="604" t="s">
        <v>111</v>
      </c>
      <c r="BT22" s="596"/>
      <c r="BU22" s="596"/>
      <c r="BV22" s="596"/>
      <c r="BW22" s="596"/>
      <c r="BX22" s="596"/>
      <c r="BY22" s="596"/>
      <c r="BZ22" s="596"/>
      <c r="CA22" s="596"/>
      <c r="CB22" s="605"/>
      <c r="CD22" s="577" t="s">
        <v>263</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x14ac:dyDescent="0.15">
      <c r="B23" s="592" t="s">
        <v>264</v>
      </c>
      <c r="C23" s="593"/>
      <c r="D23" s="593"/>
      <c r="E23" s="593"/>
      <c r="F23" s="593"/>
      <c r="G23" s="593"/>
      <c r="H23" s="593"/>
      <c r="I23" s="593"/>
      <c r="J23" s="593"/>
      <c r="K23" s="593"/>
      <c r="L23" s="593"/>
      <c r="M23" s="593"/>
      <c r="N23" s="593"/>
      <c r="O23" s="593"/>
      <c r="P23" s="593"/>
      <c r="Q23" s="594"/>
      <c r="R23" s="595">
        <v>390240</v>
      </c>
      <c r="S23" s="596"/>
      <c r="T23" s="596"/>
      <c r="U23" s="596"/>
      <c r="V23" s="596"/>
      <c r="W23" s="596"/>
      <c r="X23" s="596"/>
      <c r="Y23" s="597"/>
      <c r="Z23" s="598">
        <v>1.2</v>
      </c>
      <c r="AA23" s="598"/>
      <c r="AB23" s="598"/>
      <c r="AC23" s="598"/>
      <c r="AD23" s="599">
        <v>46103</v>
      </c>
      <c r="AE23" s="599"/>
      <c r="AF23" s="599"/>
      <c r="AG23" s="599"/>
      <c r="AH23" s="599"/>
      <c r="AI23" s="599"/>
      <c r="AJ23" s="599"/>
      <c r="AK23" s="599"/>
      <c r="AL23" s="600">
        <v>0.4</v>
      </c>
      <c r="AM23" s="601"/>
      <c r="AN23" s="601"/>
      <c r="AO23" s="602"/>
      <c r="AP23" s="612" t="s">
        <v>265</v>
      </c>
      <c r="AQ23" s="613"/>
      <c r="AR23" s="613"/>
      <c r="AS23" s="613"/>
      <c r="AT23" s="613"/>
      <c r="AU23" s="613"/>
      <c r="AV23" s="613"/>
      <c r="AW23" s="613"/>
      <c r="AX23" s="613"/>
      <c r="AY23" s="613"/>
      <c r="AZ23" s="613"/>
      <c r="BA23" s="613"/>
      <c r="BB23" s="613"/>
      <c r="BC23" s="613"/>
      <c r="BD23" s="613"/>
      <c r="BE23" s="613"/>
      <c r="BF23" s="614"/>
      <c r="BG23" s="595">
        <v>604056</v>
      </c>
      <c r="BH23" s="596"/>
      <c r="BI23" s="596"/>
      <c r="BJ23" s="596"/>
      <c r="BK23" s="596"/>
      <c r="BL23" s="596"/>
      <c r="BM23" s="596"/>
      <c r="BN23" s="597"/>
      <c r="BO23" s="598">
        <v>7.8</v>
      </c>
      <c r="BP23" s="598"/>
      <c r="BQ23" s="598"/>
      <c r="BR23" s="598"/>
      <c r="BS23" s="604" t="s">
        <v>111</v>
      </c>
      <c r="BT23" s="596"/>
      <c r="BU23" s="596"/>
      <c r="BV23" s="596"/>
      <c r="BW23" s="596"/>
      <c r="BX23" s="596"/>
      <c r="BY23" s="596"/>
      <c r="BZ23" s="596"/>
      <c r="CA23" s="596"/>
      <c r="CB23" s="605"/>
      <c r="CD23" s="577" t="s">
        <v>204</v>
      </c>
      <c r="CE23" s="578"/>
      <c r="CF23" s="578"/>
      <c r="CG23" s="578"/>
      <c r="CH23" s="578"/>
      <c r="CI23" s="578"/>
      <c r="CJ23" s="578"/>
      <c r="CK23" s="578"/>
      <c r="CL23" s="578"/>
      <c r="CM23" s="578"/>
      <c r="CN23" s="578"/>
      <c r="CO23" s="578"/>
      <c r="CP23" s="578"/>
      <c r="CQ23" s="579"/>
      <c r="CR23" s="577" t="s">
        <v>266</v>
      </c>
      <c r="CS23" s="578"/>
      <c r="CT23" s="578"/>
      <c r="CU23" s="578"/>
      <c r="CV23" s="578"/>
      <c r="CW23" s="578"/>
      <c r="CX23" s="578"/>
      <c r="CY23" s="579"/>
      <c r="CZ23" s="577" t="s">
        <v>267</v>
      </c>
      <c r="DA23" s="578"/>
      <c r="DB23" s="578"/>
      <c r="DC23" s="579"/>
      <c r="DD23" s="577" t="s">
        <v>268</v>
      </c>
      <c r="DE23" s="578"/>
      <c r="DF23" s="578"/>
      <c r="DG23" s="578"/>
      <c r="DH23" s="578"/>
      <c r="DI23" s="578"/>
      <c r="DJ23" s="578"/>
      <c r="DK23" s="579"/>
      <c r="DL23" s="618" t="s">
        <v>269</v>
      </c>
      <c r="DM23" s="619"/>
      <c r="DN23" s="619"/>
      <c r="DO23" s="619"/>
      <c r="DP23" s="619"/>
      <c r="DQ23" s="619"/>
      <c r="DR23" s="619"/>
      <c r="DS23" s="619"/>
      <c r="DT23" s="619"/>
      <c r="DU23" s="619"/>
      <c r="DV23" s="620"/>
      <c r="DW23" s="577" t="s">
        <v>270</v>
      </c>
      <c r="DX23" s="578"/>
      <c r="DY23" s="578"/>
      <c r="DZ23" s="578"/>
      <c r="EA23" s="578"/>
      <c r="EB23" s="578"/>
      <c r="EC23" s="579"/>
    </row>
    <row r="24" spans="2:133" ht="11.25" customHeight="1" x14ac:dyDescent="0.15">
      <c r="B24" s="592" t="s">
        <v>271</v>
      </c>
      <c r="C24" s="593"/>
      <c r="D24" s="593"/>
      <c r="E24" s="593"/>
      <c r="F24" s="593"/>
      <c r="G24" s="593"/>
      <c r="H24" s="593"/>
      <c r="I24" s="593"/>
      <c r="J24" s="593"/>
      <c r="K24" s="593"/>
      <c r="L24" s="593"/>
      <c r="M24" s="593"/>
      <c r="N24" s="593"/>
      <c r="O24" s="593"/>
      <c r="P24" s="593"/>
      <c r="Q24" s="594"/>
      <c r="R24" s="595">
        <v>92063</v>
      </c>
      <c r="S24" s="596"/>
      <c r="T24" s="596"/>
      <c r="U24" s="596"/>
      <c r="V24" s="596"/>
      <c r="W24" s="596"/>
      <c r="X24" s="596"/>
      <c r="Y24" s="597"/>
      <c r="Z24" s="598">
        <v>0.3</v>
      </c>
      <c r="AA24" s="598"/>
      <c r="AB24" s="598"/>
      <c r="AC24" s="598"/>
      <c r="AD24" s="599" t="s">
        <v>111</v>
      </c>
      <c r="AE24" s="599"/>
      <c r="AF24" s="599"/>
      <c r="AG24" s="599"/>
      <c r="AH24" s="599"/>
      <c r="AI24" s="599"/>
      <c r="AJ24" s="599"/>
      <c r="AK24" s="599"/>
      <c r="AL24" s="600" t="s">
        <v>111</v>
      </c>
      <c r="AM24" s="601"/>
      <c r="AN24" s="601"/>
      <c r="AO24" s="602"/>
      <c r="AP24" s="612" t="s">
        <v>272</v>
      </c>
      <c r="AQ24" s="613"/>
      <c r="AR24" s="613"/>
      <c r="AS24" s="613"/>
      <c r="AT24" s="613"/>
      <c r="AU24" s="613"/>
      <c r="AV24" s="613"/>
      <c r="AW24" s="613"/>
      <c r="AX24" s="613"/>
      <c r="AY24" s="613"/>
      <c r="AZ24" s="613"/>
      <c r="BA24" s="613"/>
      <c r="BB24" s="613"/>
      <c r="BC24" s="613"/>
      <c r="BD24" s="613"/>
      <c r="BE24" s="613"/>
      <c r="BF24" s="614"/>
      <c r="BG24" s="595" t="s">
        <v>111</v>
      </c>
      <c r="BH24" s="596"/>
      <c r="BI24" s="596"/>
      <c r="BJ24" s="596"/>
      <c r="BK24" s="596"/>
      <c r="BL24" s="596"/>
      <c r="BM24" s="596"/>
      <c r="BN24" s="597"/>
      <c r="BO24" s="598" t="s">
        <v>111</v>
      </c>
      <c r="BP24" s="598"/>
      <c r="BQ24" s="598"/>
      <c r="BR24" s="598"/>
      <c r="BS24" s="604" t="s">
        <v>111</v>
      </c>
      <c r="BT24" s="596"/>
      <c r="BU24" s="596"/>
      <c r="BV24" s="596"/>
      <c r="BW24" s="596"/>
      <c r="BX24" s="596"/>
      <c r="BY24" s="596"/>
      <c r="BZ24" s="596"/>
      <c r="CA24" s="596"/>
      <c r="CB24" s="605"/>
      <c r="CD24" s="606" t="s">
        <v>273</v>
      </c>
      <c r="CE24" s="607"/>
      <c r="CF24" s="607"/>
      <c r="CG24" s="607"/>
      <c r="CH24" s="607"/>
      <c r="CI24" s="607"/>
      <c r="CJ24" s="607"/>
      <c r="CK24" s="607"/>
      <c r="CL24" s="607"/>
      <c r="CM24" s="607"/>
      <c r="CN24" s="607"/>
      <c r="CO24" s="607"/>
      <c r="CP24" s="607"/>
      <c r="CQ24" s="608"/>
      <c r="CR24" s="584">
        <v>11049135</v>
      </c>
      <c r="CS24" s="585"/>
      <c r="CT24" s="585"/>
      <c r="CU24" s="585"/>
      <c r="CV24" s="585"/>
      <c r="CW24" s="585"/>
      <c r="CX24" s="585"/>
      <c r="CY24" s="586"/>
      <c r="CZ24" s="622">
        <v>36.200000000000003</v>
      </c>
      <c r="DA24" s="623"/>
      <c r="DB24" s="623"/>
      <c r="DC24" s="624"/>
      <c r="DD24" s="621">
        <v>7030514</v>
      </c>
      <c r="DE24" s="585"/>
      <c r="DF24" s="585"/>
      <c r="DG24" s="585"/>
      <c r="DH24" s="585"/>
      <c r="DI24" s="585"/>
      <c r="DJ24" s="585"/>
      <c r="DK24" s="586"/>
      <c r="DL24" s="621">
        <v>6812555</v>
      </c>
      <c r="DM24" s="585"/>
      <c r="DN24" s="585"/>
      <c r="DO24" s="585"/>
      <c r="DP24" s="585"/>
      <c r="DQ24" s="585"/>
      <c r="DR24" s="585"/>
      <c r="DS24" s="585"/>
      <c r="DT24" s="585"/>
      <c r="DU24" s="585"/>
      <c r="DV24" s="586"/>
      <c r="DW24" s="589">
        <v>55</v>
      </c>
      <c r="DX24" s="590"/>
      <c r="DY24" s="590"/>
      <c r="DZ24" s="590"/>
      <c r="EA24" s="590"/>
      <c r="EB24" s="590"/>
      <c r="EC24" s="591"/>
    </row>
    <row r="25" spans="2:133" ht="11.25" customHeight="1" x14ac:dyDescent="0.15">
      <c r="B25" s="592" t="s">
        <v>274</v>
      </c>
      <c r="C25" s="593"/>
      <c r="D25" s="593"/>
      <c r="E25" s="593"/>
      <c r="F25" s="593"/>
      <c r="G25" s="593"/>
      <c r="H25" s="593"/>
      <c r="I25" s="593"/>
      <c r="J25" s="593"/>
      <c r="K25" s="593"/>
      <c r="L25" s="593"/>
      <c r="M25" s="593"/>
      <c r="N25" s="593"/>
      <c r="O25" s="593"/>
      <c r="P25" s="593"/>
      <c r="Q25" s="594"/>
      <c r="R25" s="595">
        <v>5904885</v>
      </c>
      <c r="S25" s="596"/>
      <c r="T25" s="596"/>
      <c r="U25" s="596"/>
      <c r="V25" s="596"/>
      <c r="W25" s="596"/>
      <c r="X25" s="596"/>
      <c r="Y25" s="597"/>
      <c r="Z25" s="598">
        <v>18</v>
      </c>
      <c r="AA25" s="598"/>
      <c r="AB25" s="598"/>
      <c r="AC25" s="598"/>
      <c r="AD25" s="599" t="s">
        <v>111</v>
      </c>
      <c r="AE25" s="599"/>
      <c r="AF25" s="599"/>
      <c r="AG25" s="599"/>
      <c r="AH25" s="599"/>
      <c r="AI25" s="599"/>
      <c r="AJ25" s="599"/>
      <c r="AK25" s="599"/>
      <c r="AL25" s="600" t="s">
        <v>111</v>
      </c>
      <c r="AM25" s="601"/>
      <c r="AN25" s="601"/>
      <c r="AO25" s="602"/>
      <c r="AP25" s="612" t="s">
        <v>275</v>
      </c>
      <c r="AQ25" s="613"/>
      <c r="AR25" s="613"/>
      <c r="AS25" s="613"/>
      <c r="AT25" s="613"/>
      <c r="AU25" s="613"/>
      <c r="AV25" s="613"/>
      <c r="AW25" s="613"/>
      <c r="AX25" s="613"/>
      <c r="AY25" s="613"/>
      <c r="AZ25" s="613"/>
      <c r="BA25" s="613"/>
      <c r="BB25" s="613"/>
      <c r="BC25" s="613"/>
      <c r="BD25" s="613"/>
      <c r="BE25" s="613"/>
      <c r="BF25" s="614"/>
      <c r="BG25" s="595" t="s">
        <v>111</v>
      </c>
      <c r="BH25" s="596"/>
      <c r="BI25" s="596"/>
      <c r="BJ25" s="596"/>
      <c r="BK25" s="596"/>
      <c r="BL25" s="596"/>
      <c r="BM25" s="596"/>
      <c r="BN25" s="597"/>
      <c r="BO25" s="598" t="s">
        <v>111</v>
      </c>
      <c r="BP25" s="598"/>
      <c r="BQ25" s="598"/>
      <c r="BR25" s="598"/>
      <c r="BS25" s="604" t="s">
        <v>111</v>
      </c>
      <c r="BT25" s="596"/>
      <c r="BU25" s="596"/>
      <c r="BV25" s="596"/>
      <c r="BW25" s="596"/>
      <c r="BX25" s="596"/>
      <c r="BY25" s="596"/>
      <c r="BZ25" s="596"/>
      <c r="CA25" s="596"/>
      <c r="CB25" s="605"/>
      <c r="CD25" s="609" t="s">
        <v>276</v>
      </c>
      <c r="CE25" s="610"/>
      <c r="CF25" s="610"/>
      <c r="CG25" s="610"/>
      <c r="CH25" s="610"/>
      <c r="CI25" s="610"/>
      <c r="CJ25" s="610"/>
      <c r="CK25" s="610"/>
      <c r="CL25" s="610"/>
      <c r="CM25" s="610"/>
      <c r="CN25" s="610"/>
      <c r="CO25" s="610"/>
      <c r="CP25" s="610"/>
      <c r="CQ25" s="611"/>
      <c r="CR25" s="595">
        <v>3744749</v>
      </c>
      <c r="CS25" s="627"/>
      <c r="CT25" s="627"/>
      <c r="CU25" s="627"/>
      <c r="CV25" s="627"/>
      <c r="CW25" s="627"/>
      <c r="CX25" s="627"/>
      <c r="CY25" s="628"/>
      <c r="CZ25" s="629">
        <v>12.3</v>
      </c>
      <c r="DA25" s="630"/>
      <c r="DB25" s="630"/>
      <c r="DC25" s="631"/>
      <c r="DD25" s="604">
        <v>3442740</v>
      </c>
      <c r="DE25" s="627"/>
      <c r="DF25" s="627"/>
      <c r="DG25" s="627"/>
      <c r="DH25" s="627"/>
      <c r="DI25" s="627"/>
      <c r="DJ25" s="627"/>
      <c r="DK25" s="628"/>
      <c r="DL25" s="604">
        <v>3282724</v>
      </c>
      <c r="DM25" s="627"/>
      <c r="DN25" s="627"/>
      <c r="DO25" s="627"/>
      <c r="DP25" s="627"/>
      <c r="DQ25" s="627"/>
      <c r="DR25" s="627"/>
      <c r="DS25" s="627"/>
      <c r="DT25" s="627"/>
      <c r="DU25" s="627"/>
      <c r="DV25" s="628"/>
      <c r="DW25" s="600">
        <v>26.5</v>
      </c>
      <c r="DX25" s="625"/>
      <c r="DY25" s="625"/>
      <c r="DZ25" s="625"/>
      <c r="EA25" s="625"/>
      <c r="EB25" s="625"/>
      <c r="EC25" s="626"/>
    </row>
    <row r="26" spans="2:133" ht="11.25" customHeight="1" x14ac:dyDescent="0.15">
      <c r="B26" s="632" t="s">
        <v>277</v>
      </c>
      <c r="C26" s="633"/>
      <c r="D26" s="633"/>
      <c r="E26" s="633"/>
      <c r="F26" s="633"/>
      <c r="G26" s="633"/>
      <c r="H26" s="633"/>
      <c r="I26" s="633"/>
      <c r="J26" s="633"/>
      <c r="K26" s="633"/>
      <c r="L26" s="633"/>
      <c r="M26" s="633"/>
      <c r="N26" s="633"/>
      <c r="O26" s="633"/>
      <c r="P26" s="633"/>
      <c r="Q26" s="634"/>
      <c r="R26" s="595">
        <v>23490</v>
      </c>
      <c r="S26" s="596"/>
      <c r="T26" s="596"/>
      <c r="U26" s="596"/>
      <c r="V26" s="596"/>
      <c r="W26" s="596"/>
      <c r="X26" s="596"/>
      <c r="Y26" s="597"/>
      <c r="Z26" s="598">
        <v>0.1</v>
      </c>
      <c r="AA26" s="598"/>
      <c r="AB26" s="598"/>
      <c r="AC26" s="598"/>
      <c r="AD26" s="599">
        <v>23490</v>
      </c>
      <c r="AE26" s="599"/>
      <c r="AF26" s="599"/>
      <c r="AG26" s="599"/>
      <c r="AH26" s="599"/>
      <c r="AI26" s="599"/>
      <c r="AJ26" s="599"/>
      <c r="AK26" s="599"/>
      <c r="AL26" s="600">
        <v>0.2</v>
      </c>
      <c r="AM26" s="601"/>
      <c r="AN26" s="601"/>
      <c r="AO26" s="602"/>
      <c r="AP26" s="612" t="s">
        <v>278</v>
      </c>
      <c r="AQ26" s="635"/>
      <c r="AR26" s="635"/>
      <c r="AS26" s="635"/>
      <c r="AT26" s="635"/>
      <c r="AU26" s="635"/>
      <c r="AV26" s="635"/>
      <c r="AW26" s="635"/>
      <c r="AX26" s="635"/>
      <c r="AY26" s="635"/>
      <c r="AZ26" s="635"/>
      <c r="BA26" s="635"/>
      <c r="BB26" s="635"/>
      <c r="BC26" s="635"/>
      <c r="BD26" s="635"/>
      <c r="BE26" s="635"/>
      <c r="BF26" s="614"/>
      <c r="BG26" s="595" t="s">
        <v>111</v>
      </c>
      <c r="BH26" s="596"/>
      <c r="BI26" s="596"/>
      <c r="BJ26" s="596"/>
      <c r="BK26" s="596"/>
      <c r="BL26" s="596"/>
      <c r="BM26" s="596"/>
      <c r="BN26" s="597"/>
      <c r="BO26" s="598" t="s">
        <v>111</v>
      </c>
      <c r="BP26" s="598"/>
      <c r="BQ26" s="598"/>
      <c r="BR26" s="598"/>
      <c r="BS26" s="604" t="s">
        <v>111</v>
      </c>
      <c r="BT26" s="596"/>
      <c r="BU26" s="596"/>
      <c r="BV26" s="596"/>
      <c r="BW26" s="596"/>
      <c r="BX26" s="596"/>
      <c r="BY26" s="596"/>
      <c r="BZ26" s="596"/>
      <c r="CA26" s="596"/>
      <c r="CB26" s="605"/>
      <c r="CD26" s="609" t="s">
        <v>279</v>
      </c>
      <c r="CE26" s="610"/>
      <c r="CF26" s="610"/>
      <c r="CG26" s="610"/>
      <c r="CH26" s="610"/>
      <c r="CI26" s="610"/>
      <c r="CJ26" s="610"/>
      <c r="CK26" s="610"/>
      <c r="CL26" s="610"/>
      <c r="CM26" s="610"/>
      <c r="CN26" s="610"/>
      <c r="CO26" s="610"/>
      <c r="CP26" s="610"/>
      <c r="CQ26" s="611"/>
      <c r="CR26" s="595">
        <v>2312475</v>
      </c>
      <c r="CS26" s="596"/>
      <c r="CT26" s="596"/>
      <c r="CU26" s="596"/>
      <c r="CV26" s="596"/>
      <c r="CW26" s="596"/>
      <c r="CX26" s="596"/>
      <c r="CY26" s="597"/>
      <c r="CZ26" s="629">
        <v>7.6</v>
      </c>
      <c r="DA26" s="630"/>
      <c r="DB26" s="630"/>
      <c r="DC26" s="631"/>
      <c r="DD26" s="604">
        <v>2140928</v>
      </c>
      <c r="DE26" s="596"/>
      <c r="DF26" s="596"/>
      <c r="DG26" s="596"/>
      <c r="DH26" s="596"/>
      <c r="DI26" s="596"/>
      <c r="DJ26" s="596"/>
      <c r="DK26" s="597"/>
      <c r="DL26" s="604" t="s">
        <v>216</v>
      </c>
      <c r="DM26" s="596"/>
      <c r="DN26" s="596"/>
      <c r="DO26" s="596"/>
      <c r="DP26" s="596"/>
      <c r="DQ26" s="596"/>
      <c r="DR26" s="596"/>
      <c r="DS26" s="596"/>
      <c r="DT26" s="596"/>
      <c r="DU26" s="596"/>
      <c r="DV26" s="597"/>
      <c r="DW26" s="600" t="s">
        <v>216</v>
      </c>
      <c r="DX26" s="625"/>
      <c r="DY26" s="625"/>
      <c r="DZ26" s="625"/>
      <c r="EA26" s="625"/>
      <c r="EB26" s="625"/>
      <c r="EC26" s="626"/>
    </row>
    <row r="27" spans="2:133" ht="11.25" customHeight="1" x14ac:dyDescent="0.15">
      <c r="B27" s="592" t="s">
        <v>280</v>
      </c>
      <c r="C27" s="593"/>
      <c r="D27" s="593"/>
      <c r="E27" s="593"/>
      <c r="F27" s="593"/>
      <c r="G27" s="593"/>
      <c r="H27" s="593"/>
      <c r="I27" s="593"/>
      <c r="J27" s="593"/>
      <c r="K27" s="593"/>
      <c r="L27" s="593"/>
      <c r="M27" s="593"/>
      <c r="N27" s="593"/>
      <c r="O27" s="593"/>
      <c r="P27" s="593"/>
      <c r="Q27" s="594"/>
      <c r="R27" s="595">
        <v>1355730</v>
      </c>
      <c r="S27" s="596"/>
      <c r="T27" s="596"/>
      <c r="U27" s="596"/>
      <c r="V27" s="596"/>
      <c r="W27" s="596"/>
      <c r="X27" s="596"/>
      <c r="Y27" s="597"/>
      <c r="Z27" s="598">
        <v>4.0999999999999996</v>
      </c>
      <c r="AA27" s="598"/>
      <c r="AB27" s="598"/>
      <c r="AC27" s="598"/>
      <c r="AD27" s="599" t="s">
        <v>111</v>
      </c>
      <c r="AE27" s="599"/>
      <c r="AF27" s="599"/>
      <c r="AG27" s="599"/>
      <c r="AH27" s="599"/>
      <c r="AI27" s="599"/>
      <c r="AJ27" s="599"/>
      <c r="AK27" s="599"/>
      <c r="AL27" s="600" t="s">
        <v>111</v>
      </c>
      <c r="AM27" s="601"/>
      <c r="AN27" s="601"/>
      <c r="AO27" s="602"/>
      <c r="AP27" s="592" t="s">
        <v>281</v>
      </c>
      <c r="AQ27" s="593"/>
      <c r="AR27" s="593"/>
      <c r="AS27" s="593"/>
      <c r="AT27" s="593"/>
      <c r="AU27" s="593"/>
      <c r="AV27" s="593"/>
      <c r="AW27" s="593"/>
      <c r="AX27" s="593"/>
      <c r="AY27" s="593"/>
      <c r="AZ27" s="593"/>
      <c r="BA27" s="593"/>
      <c r="BB27" s="593"/>
      <c r="BC27" s="593"/>
      <c r="BD27" s="593"/>
      <c r="BE27" s="593"/>
      <c r="BF27" s="594"/>
      <c r="BG27" s="595">
        <v>7776386</v>
      </c>
      <c r="BH27" s="596"/>
      <c r="BI27" s="596"/>
      <c r="BJ27" s="596"/>
      <c r="BK27" s="596"/>
      <c r="BL27" s="596"/>
      <c r="BM27" s="596"/>
      <c r="BN27" s="597"/>
      <c r="BO27" s="598">
        <v>100</v>
      </c>
      <c r="BP27" s="598"/>
      <c r="BQ27" s="598"/>
      <c r="BR27" s="598"/>
      <c r="BS27" s="604">
        <v>63359</v>
      </c>
      <c r="BT27" s="596"/>
      <c r="BU27" s="596"/>
      <c r="BV27" s="596"/>
      <c r="BW27" s="596"/>
      <c r="BX27" s="596"/>
      <c r="BY27" s="596"/>
      <c r="BZ27" s="596"/>
      <c r="CA27" s="596"/>
      <c r="CB27" s="605"/>
      <c r="CD27" s="609" t="s">
        <v>282</v>
      </c>
      <c r="CE27" s="610"/>
      <c r="CF27" s="610"/>
      <c r="CG27" s="610"/>
      <c r="CH27" s="610"/>
      <c r="CI27" s="610"/>
      <c r="CJ27" s="610"/>
      <c r="CK27" s="610"/>
      <c r="CL27" s="610"/>
      <c r="CM27" s="610"/>
      <c r="CN27" s="610"/>
      <c r="CO27" s="610"/>
      <c r="CP27" s="610"/>
      <c r="CQ27" s="611"/>
      <c r="CR27" s="595">
        <v>5096837</v>
      </c>
      <c r="CS27" s="627"/>
      <c r="CT27" s="627"/>
      <c r="CU27" s="627"/>
      <c r="CV27" s="627"/>
      <c r="CW27" s="627"/>
      <c r="CX27" s="627"/>
      <c r="CY27" s="628"/>
      <c r="CZ27" s="629">
        <v>16.7</v>
      </c>
      <c r="DA27" s="630"/>
      <c r="DB27" s="630"/>
      <c r="DC27" s="631"/>
      <c r="DD27" s="604">
        <v>1544246</v>
      </c>
      <c r="DE27" s="627"/>
      <c r="DF27" s="627"/>
      <c r="DG27" s="627"/>
      <c r="DH27" s="627"/>
      <c r="DI27" s="627"/>
      <c r="DJ27" s="627"/>
      <c r="DK27" s="628"/>
      <c r="DL27" s="604">
        <v>1521594</v>
      </c>
      <c r="DM27" s="627"/>
      <c r="DN27" s="627"/>
      <c r="DO27" s="627"/>
      <c r="DP27" s="627"/>
      <c r="DQ27" s="627"/>
      <c r="DR27" s="627"/>
      <c r="DS27" s="627"/>
      <c r="DT27" s="627"/>
      <c r="DU27" s="627"/>
      <c r="DV27" s="628"/>
      <c r="DW27" s="600">
        <v>12.3</v>
      </c>
      <c r="DX27" s="625"/>
      <c r="DY27" s="625"/>
      <c r="DZ27" s="625"/>
      <c r="EA27" s="625"/>
      <c r="EB27" s="625"/>
      <c r="EC27" s="626"/>
    </row>
    <row r="28" spans="2:133" ht="11.25" customHeight="1" x14ac:dyDescent="0.15">
      <c r="B28" s="592" t="s">
        <v>283</v>
      </c>
      <c r="C28" s="593"/>
      <c r="D28" s="593"/>
      <c r="E28" s="593"/>
      <c r="F28" s="593"/>
      <c r="G28" s="593"/>
      <c r="H28" s="593"/>
      <c r="I28" s="593"/>
      <c r="J28" s="593"/>
      <c r="K28" s="593"/>
      <c r="L28" s="593"/>
      <c r="M28" s="593"/>
      <c r="N28" s="593"/>
      <c r="O28" s="593"/>
      <c r="P28" s="593"/>
      <c r="Q28" s="594"/>
      <c r="R28" s="595">
        <v>51783</v>
      </c>
      <c r="S28" s="596"/>
      <c r="T28" s="596"/>
      <c r="U28" s="596"/>
      <c r="V28" s="596"/>
      <c r="W28" s="596"/>
      <c r="X28" s="596"/>
      <c r="Y28" s="597"/>
      <c r="Z28" s="598">
        <v>0.2</v>
      </c>
      <c r="AA28" s="598"/>
      <c r="AB28" s="598"/>
      <c r="AC28" s="598"/>
      <c r="AD28" s="599">
        <v>39980</v>
      </c>
      <c r="AE28" s="599"/>
      <c r="AF28" s="599"/>
      <c r="AG28" s="599"/>
      <c r="AH28" s="599"/>
      <c r="AI28" s="599"/>
      <c r="AJ28" s="599"/>
      <c r="AK28" s="599"/>
      <c r="AL28" s="600">
        <v>0.3</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284</v>
      </c>
      <c r="CE28" s="610"/>
      <c r="CF28" s="610"/>
      <c r="CG28" s="610"/>
      <c r="CH28" s="610"/>
      <c r="CI28" s="610"/>
      <c r="CJ28" s="610"/>
      <c r="CK28" s="610"/>
      <c r="CL28" s="610"/>
      <c r="CM28" s="610"/>
      <c r="CN28" s="610"/>
      <c r="CO28" s="610"/>
      <c r="CP28" s="610"/>
      <c r="CQ28" s="611"/>
      <c r="CR28" s="595">
        <v>2207549</v>
      </c>
      <c r="CS28" s="596"/>
      <c r="CT28" s="596"/>
      <c r="CU28" s="596"/>
      <c r="CV28" s="596"/>
      <c r="CW28" s="596"/>
      <c r="CX28" s="596"/>
      <c r="CY28" s="597"/>
      <c r="CZ28" s="629">
        <v>7.2</v>
      </c>
      <c r="DA28" s="630"/>
      <c r="DB28" s="630"/>
      <c r="DC28" s="631"/>
      <c r="DD28" s="604">
        <v>2043528</v>
      </c>
      <c r="DE28" s="596"/>
      <c r="DF28" s="596"/>
      <c r="DG28" s="596"/>
      <c r="DH28" s="596"/>
      <c r="DI28" s="596"/>
      <c r="DJ28" s="596"/>
      <c r="DK28" s="597"/>
      <c r="DL28" s="604">
        <v>2008237</v>
      </c>
      <c r="DM28" s="596"/>
      <c r="DN28" s="596"/>
      <c r="DO28" s="596"/>
      <c r="DP28" s="596"/>
      <c r="DQ28" s="596"/>
      <c r="DR28" s="596"/>
      <c r="DS28" s="596"/>
      <c r="DT28" s="596"/>
      <c r="DU28" s="596"/>
      <c r="DV28" s="597"/>
      <c r="DW28" s="600">
        <v>16.2</v>
      </c>
      <c r="DX28" s="625"/>
      <c r="DY28" s="625"/>
      <c r="DZ28" s="625"/>
      <c r="EA28" s="625"/>
      <c r="EB28" s="625"/>
      <c r="EC28" s="626"/>
    </row>
    <row r="29" spans="2:133" ht="11.25" customHeight="1" x14ac:dyDescent="0.15">
      <c r="B29" s="592" t="s">
        <v>285</v>
      </c>
      <c r="C29" s="593"/>
      <c r="D29" s="593"/>
      <c r="E29" s="593"/>
      <c r="F29" s="593"/>
      <c r="G29" s="593"/>
      <c r="H29" s="593"/>
      <c r="I29" s="593"/>
      <c r="J29" s="593"/>
      <c r="K29" s="593"/>
      <c r="L29" s="593"/>
      <c r="M29" s="593"/>
      <c r="N29" s="593"/>
      <c r="O29" s="593"/>
      <c r="P29" s="593"/>
      <c r="Q29" s="594"/>
      <c r="R29" s="595">
        <v>401632</v>
      </c>
      <c r="S29" s="596"/>
      <c r="T29" s="596"/>
      <c r="U29" s="596"/>
      <c r="V29" s="596"/>
      <c r="W29" s="596"/>
      <c r="X29" s="596"/>
      <c r="Y29" s="597"/>
      <c r="Z29" s="598">
        <v>1.2</v>
      </c>
      <c r="AA29" s="598"/>
      <c r="AB29" s="598"/>
      <c r="AC29" s="598"/>
      <c r="AD29" s="599" t="s">
        <v>111</v>
      </c>
      <c r="AE29" s="599"/>
      <c r="AF29" s="599"/>
      <c r="AG29" s="599"/>
      <c r="AH29" s="599"/>
      <c r="AI29" s="599"/>
      <c r="AJ29" s="599"/>
      <c r="AK29" s="599"/>
      <c r="AL29" s="600" t="s">
        <v>111</v>
      </c>
      <c r="AM29" s="601"/>
      <c r="AN29" s="601"/>
      <c r="AO29" s="602"/>
      <c r="AP29" s="574" t="s">
        <v>204</v>
      </c>
      <c r="AQ29" s="575"/>
      <c r="AR29" s="575"/>
      <c r="AS29" s="575"/>
      <c r="AT29" s="575"/>
      <c r="AU29" s="575"/>
      <c r="AV29" s="575"/>
      <c r="AW29" s="575"/>
      <c r="AX29" s="575"/>
      <c r="AY29" s="575"/>
      <c r="AZ29" s="575"/>
      <c r="BA29" s="575"/>
      <c r="BB29" s="575"/>
      <c r="BC29" s="575"/>
      <c r="BD29" s="575"/>
      <c r="BE29" s="575"/>
      <c r="BF29" s="576"/>
      <c r="BG29" s="574" t="s">
        <v>286</v>
      </c>
      <c r="BH29" s="636"/>
      <c r="BI29" s="636"/>
      <c r="BJ29" s="636"/>
      <c r="BK29" s="636"/>
      <c r="BL29" s="636"/>
      <c r="BM29" s="636"/>
      <c r="BN29" s="636"/>
      <c r="BO29" s="636"/>
      <c r="BP29" s="636"/>
      <c r="BQ29" s="637"/>
      <c r="BR29" s="574" t="s">
        <v>287</v>
      </c>
      <c r="BS29" s="636"/>
      <c r="BT29" s="636"/>
      <c r="BU29" s="636"/>
      <c r="BV29" s="636"/>
      <c r="BW29" s="636"/>
      <c r="BX29" s="636"/>
      <c r="BY29" s="636"/>
      <c r="BZ29" s="636"/>
      <c r="CA29" s="636"/>
      <c r="CB29" s="637"/>
      <c r="CD29" s="656" t="s">
        <v>288</v>
      </c>
      <c r="CE29" s="657"/>
      <c r="CF29" s="609" t="s">
        <v>58</v>
      </c>
      <c r="CG29" s="610"/>
      <c r="CH29" s="610"/>
      <c r="CI29" s="610"/>
      <c r="CJ29" s="610"/>
      <c r="CK29" s="610"/>
      <c r="CL29" s="610"/>
      <c r="CM29" s="610"/>
      <c r="CN29" s="610"/>
      <c r="CO29" s="610"/>
      <c r="CP29" s="610"/>
      <c r="CQ29" s="611"/>
      <c r="CR29" s="595">
        <v>2207528</v>
      </c>
      <c r="CS29" s="627"/>
      <c r="CT29" s="627"/>
      <c r="CU29" s="627"/>
      <c r="CV29" s="627"/>
      <c r="CW29" s="627"/>
      <c r="CX29" s="627"/>
      <c r="CY29" s="628"/>
      <c r="CZ29" s="629">
        <v>7.2</v>
      </c>
      <c r="DA29" s="630"/>
      <c r="DB29" s="630"/>
      <c r="DC29" s="631"/>
      <c r="DD29" s="604">
        <v>2043507</v>
      </c>
      <c r="DE29" s="627"/>
      <c r="DF29" s="627"/>
      <c r="DG29" s="627"/>
      <c r="DH29" s="627"/>
      <c r="DI29" s="627"/>
      <c r="DJ29" s="627"/>
      <c r="DK29" s="628"/>
      <c r="DL29" s="604">
        <v>2008216</v>
      </c>
      <c r="DM29" s="627"/>
      <c r="DN29" s="627"/>
      <c r="DO29" s="627"/>
      <c r="DP29" s="627"/>
      <c r="DQ29" s="627"/>
      <c r="DR29" s="627"/>
      <c r="DS29" s="627"/>
      <c r="DT29" s="627"/>
      <c r="DU29" s="627"/>
      <c r="DV29" s="628"/>
      <c r="DW29" s="600">
        <v>16.2</v>
      </c>
      <c r="DX29" s="625"/>
      <c r="DY29" s="625"/>
      <c r="DZ29" s="625"/>
      <c r="EA29" s="625"/>
      <c r="EB29" s="625"/>
      <c r="EC29" s="626"/>
    </row>
    <row r="30" spans="2:133" ht="11.25" customHeight="1" x14ac:dyDescent="0.15">
      <c r="B30" s="592" t="s">
        <v>289</v>
      </c>
      <c r="C30" s="593"/>
      <c r="D30" s="593"/>
      <c r="E30" s="593"/>
      <c r="F30" s="593"/>
      <c r="G30" s="593"/>
      <c r="H30" s="593"/>
      <c r="I30" s="593"/>
      <c r="J30" s="593"/>
      <c r="K30" s="593"/>
      <c r="L30" s="593"/>
      <c r="M30" s="593"/>
      <c r="N30" s="593"/>
      <c r="O30" s="593"/>
      <c r="P30" s="593"/>
      <c r="Q30" s="594"/>
      <c r="R30" s="595">
        <v>5153864</v>
      </c>
      <c r="S30" s="596"/>
      <c r="T30" s="596"/>
      <c r="U30" s="596"/>
      <c r="V30" s="596"/>
      <c r="W30" s="596"/>
      <c r="X30" s="596"/>
      <c r="Y30" s="597"/>
      <c r="Z30" s="598">
        <v>15.7</v>
      </c>
      <c r="AA30" s="598"/>
      <c r="AB30" s="598"/>
      <c r="AC30" s="598"/>
      <c r="AD30" s="599" t="s">
        <v>111</v>
      </c>
      <c r="AE30" s="599"/>
      <c r="AF30" s="599"/>
      <c r="AG30" s="599"/>
      <c r="AH30" s="599"/>
      <c r="AI30" s="599"/>
      <c r="AJ30" s="599"/>
      <c r="AK30" s="599"/>
      <c r="AL30" s="600" t="s">
        <v>111</v>
      </c>
      <c r="AM30" s="601"/>
      <c r="AN30" s="601"/>
      <c r="AO30" s="602"/>
      <c r="AP30" s="641" t="s">
        <v>290</v>
      </c>
      <c r="AQ30" s="642"/>
      <c r="AR30" s="642"/>
      <c r="AS30" s="642"/>
      <c r="AT30" s="647" t="s">
        <v>291</v>
      </c>
      <c r="AU30" s="184"/>
      <c r="AV30" s="184"/>
      <c r="AW30" s="184"/>
      <c r="AX30" s="581" t="s">
        <v>170</v>
      </c>
      <c r="AY30" s="582"/>
      <c r="AZ30" s="582"/>
      <c r="BA30" s="582"/>
      <c r="BB30" s="582"/>
      <c r="BC30" s="582"/>
      <c r="BD30" s="582"/>
      <c r="BE30" s="582"/>
      <c r="BF30" s="583"/>
      <c r="BG30" s="653">
        <v>99.3</v>
      </c>
      <c r="BH30" s="654"/>
      <c r="BI30" s="654"/>
      <c r="BJ30" s="654"/>
      <c r="BK30" s="654"/>
      <c r="BL30" s="654"/>
      <c r="BM30" s="590">
        <v>98.1</v>
      </c>
      <c r="BN30" s="654"/>
      <c r="BO30" s="654"/>
      <c r="BP30" s="654"/>
      <c r="BQ30" s="655"/>
      <c r="BR30" s="653">
        <v>99.3</v>
      </c>
      <c r="BS30" s="654"/>
      <c r="BT30" s="654"/>
      <c r="BU30" s="654"/>
      <c r="BV30" s="654"/>
      <c r="BW30" s="654"/>
      <c r="BX30" s="590">
        <v>97.5</v>
      </c>
      <c r="BY30" s="654"/>
      <c r="BZ30" s="654"/>
      <c r="CA30" s="654"/>
      <c r="CB30" s="655"/>
      <c r="CD30" s="658"/>
      <c r="CE30" s="659"/>
      <c r="CF30" s="609" t="s">
        <v>292</v>
      </c>
      <c r="CG30" s="610"/>
      <c r="CH30" s="610"/>
      <c r="CI30" s="610"/>
      <c r="CJ30" s="610"/>
      <c r="CK30" s="610"/>
      <c r="CL30" s="610"/>
      <c r="CM30" s="610"/>
      <c r="CN30" s="610"/>
      <c r="CO30" s="610"/>
      <c r="CP30" s="610"/>
      <c r="CQ30" s="611"/>
      <c r="CR30" s="595">
        <v>1982865</v>
      </c>
      <c r="CS30" s="596"/>
      <c r="CT30" s="596"/>
      <c r="CU30" s="596"/>
      <c r="CV30" s="596"/>
      <c r="CW30" s="596"/>
      <c r="CX30" s="596"/>
      <c r="CY30" s="597"/>
      <c r="CZ30" s="629">
        <v>6.5</v>
      </c>
      <c r="DA30" s="630"/>
      <c r="DB30" s="630"/>
      <c r="DC30" s="631"/>
      <c r="DD30" s="604">
        <v>1822864</v>
      </c>
      <c r="DE30" s="596"/>
      <c r="DF30" s="596"/>
      <c r="DG30" s="596"/>
      <c r="DH30" s="596"/>
      <c r="DI30" s="596"/>
      <c r="DJ30" s="596"/>
      <c r="DK30" s="597"/>
      <c r="DL30" s="604">
        <v>1787573</v>
      </c>
      <c r="DM30" s="596"/>
      <c r="DN30" s="596"/>
      <c r="DO30" s="596"/>
      <c r="DP30" s="596"/>
      <c r="DQ30" s="596"/>
      <c r="DR30" s="596"/>
      <c r="DS30" s="596"/>
      <c r="DT30" s="596"/>
      <c r="DU30" s="596"/>
      <c r="DV30" s="597"/>
      <c r="DW30" s="600">
        <v>14.4</v>
      </c>
      <c r="DX30" s="625"/>
      <c r="DY30" s="625"/>
      <c r="DZ30" s="625"/>
      <c r="EA30" s="625"/>
      <c r="EB30" s="625"/>
      <c r="EC30" s="626"/>
    </row>
    <row r="31" spans="2:133" ht="11.25" customHeight="1" x14ac:dyDescent="0.15">
      <c r="B31" s="592" t="s">
        <v>293</v>
      </c>
      <c r="C31" s="593"/>
      <c r="D31" s="593"/>
      <c r="E31" s="593"/>
      <c r="F31" s="593"/>
      <c r="G31" s="593"/>
      <c r="H31" s="593"/>
      <c r="I31" s="593"/>
      <c r="J31" s="593"/>
      <c r="K31" s="593"/>
      <c r="L31" s="593"/>
      <c r="M31" s="593"/>
      <c r="N31" s="593"/>
      <c r="O31" s="593"/>
      <c r="P31" s="593"/>
      <c r="Q31" s="594"/>
      <c r="R31" s="595">
        <v>2518462</v>
      </c>
      <c r="S31" s="596"/>
      <c r="T31" s="596"/>
      <c r="U31" s="596"/>
      <c r="V31" s="596"/>
      <c r="W31" s="596"/>
      <c r="X31" s="596"/>
      <c r="Y31" s="597"/>
      <c r="Z31" s="598">
        <v>7.7</v>
      </c>
      <c r="AA31" s="598"/>
      <c r="AB31" s="598"/>
      <c r="AC31" s="598"/>
      <c r="AD31" s="599" t="s">
        <v>111</v>
      </c>
      <c r="AE31" s="599"/>
      <c r="AF31" s="599"/>
      <c r="AG31" s="599"/>
      <c r="AH31" s="599"/>
      <c r="AI31" s="599"/>
      <c r="AJ31" s="599"/>
      <c r="AK31" s="599"/>
      <c r="AL31" s="600" t="s">
        <v>111</v>
      </c>
      <c r="AM31" s="601"/>
      <c r="AN31" s="601"/>
      <c r="AO31" s="602"/>
      <c r="AP31" s="643"/>
      <c r="AQ31" s="644"/>
      <c r="AR31" s="644"/>
      <c r="AS31" s="644"/>
      <c r="AT31" s="648"/>
      <c r="AU31" s="183" t="s">
        <v>294</v>
      </c>
      <c r="AV31" s="183"/>
      <c r="AW31" s="183"/>
      <c r="AX31" s="592" t="s">
        <v>295</v>
      </c>
      <c r="AY31" s="593"/>
      <c r="AZ31" s="593"/>
      <c r="BA31" s="593"/>
      <c r="BB31" s="593"/>
      <c r="BC31" s="593"/>
      <c r="BD31" s="593"/>
      <c r="BE31" s="593"/>
      <c r="BF31" s="594"/>
      <c r="BG31" s="650">
        <v>99</v>
      </c>
      <c r="BH31" s="627"/>
      <c r="BI31" s="627"/>
      <c r="BJ31" s="627"/>
      <c r="BK31" s="627"/>
      <c r="BL31" s="627"/>
      <c r="BM31" s="601">
        <v>97.2</v>
      </c>
      <c r="BN31" s="651"/>
      <c r="BO31" s="651"/>
      <c r="BP31" s="651"/>
      <c r="BQ31" s="652"/>
      <c r="BR31" s="650">
        <v>99.1</v>
      </c>
      <c r="BS31" s="627"/>
      <c r="BT31" s="627"/>
      <c r="BU31" s="627"/>
      <c r="BV31" s="627"/>
      <c r="BW31" s="627"/>
      <c r="BX31" s="601">
        <v>96.9</v>
      </c>
      <c r="BY31" s="651"/>
      <c r="BZ31" s="651"/>
      <c r="CA31" s="651"/>
      <c r="CB31" s="652"/>
      <c r="CD31" s="658"/>
      <c r="CE31" s="659"/>
      <c r="CF31" s="609" t="s">
        <v>296</v>
      </c>
      <c r="CG31" s="610"/>
      <c r="CH31" s="610"/>
      <c r="CI31" s="610"/>
      <c r="CJ31" s="610"/>
      <c r="CK31" s="610"/>
      <c r="CL31" s="610"/>
      <c r="CM31" s="610"/>
      <c r="CN31" s="610"/>
      <c r="CO31" s="610"/>
      <c r="CP31" s="610"/>
      <c r="CQ31" s="611"/>
      <c r="CR31" s="595">
        <v>224663</v>
      </c>
      <c r="CS31" s="627"/>
      <c r="CT31" s="627"/>
      <c r="CU31" s="627"/>
      <c r="CV31" s="627"/>
      <c r="CW31" s="627"/>
      <c r="CX31" s="627"/>
      <c r="CY31" s="628"/>
      <c r="CZ31" s="629">
        <v>0.7</v>
      </c>
      <c r="DA31" s="630"/>
      <c r="DB31" s="630"/>
      <c r="DC31" s="631"/>
      <c r="DD31" s="604">
        <v>220643</v>
      </c>
      <c r="DE31" s="627"/>
      <c r="DF31" s="627"/>
      <c r="DG31" s="627"/>
      <c r="DH31" s="627"/>
      <c r="DI31" s="627"/>
      <c r="DJ31" s="627"/>
      <c r="DK31" s="628"/>
      <c r="DL31" s="604">
        <v>220643</v>
      </c>
      <c r="DM31" s="627"/>
      <c r="DN31" s="627"/>
      <c r="DO31" s="627"/>
      <c r="DP31" s="627"/>
      <c r="DQ31" s="627"/>
      <c r="DR31" s="627"/>
      <c r="DS31" s="627"/>
      <c r="DT31" s="627"/>
      <c r="DU31" s="627"/>
      <c r="DV31" s="628"/>
      <c r="DW31" s="600">
        <v>1.8</v>
      </c>
      <c r="DX31" s="625"/>
      <c r="DY31" s="625"/>
      <c r="DZ31" s="625"/>
      <c r="EA31" s="625"/>
      <c r="EB31" s="625"/>
      <c r="EC31" s="626"/>
    </row>
    <row r="32" spans="2:133" ht="11.25" customHeight="1" x14ac:dyDescent="0.15">
      <c r="B32" s="592" t="s">
        <v>297</v>
      </c>
      <c r="C32" s="593"/>
      <c r="D32" s="593"/>
      <c r="E32" s="593"/>
      <c r="F32" s="593"/>
      <c r="G32" s="593"/>
      <c r="H32" s="593"/>
      <c r="I32" s="593"/>
      <c r="J32" s="593"/>
      <c r="K32" s="593"/>
      <c r="L32" s="593"/>
      <c r="M32" s="593"/>
      <c r="N32" s="593"/>
      <c r="O32" s="593"/>
      <c r="P32" s="593"/>
      <c r="Q32" s="594"/>
      <c r="R32" s="595">
        <v>853845</v>
      </c>
      <c r="S32" s="596"/>
      <c r="T32" s="596"/>
      <c r="U32" s="596"/>
      <c r="V32" s="596"/>
      <c r="W32" s="596"/>
      <c r="X32" s="596"/>
      <c r="Y32" s="597"/>
      <c r="Z32" s="598">
        <v>2.6</v>
      </c>
      <c r="AA32" s="598"/>
      <c r="AB32" s="598"/>
      <c r="AC32" s="598"/>
      <c r="AD32" s="599">
        <v>681</v>
      </c>
      <c r="AE32" s="599"/>
      <c r="AF32" s="599"/>
      <c r="AG32" s="599"/>
      <c r="AH32" s="599"/>
      <c r="AI32" s="599"/>
      <c r="AJ32" s="599"/>
      <c r="AK32" s="599"/>
      <c r="AL32" s="600">
        <v>0</v>
      </c>
      <c r="AM32" s="601"/>
      <c r="AN32" s="601"/>
      <c r="AO32" s="602"/>
      <c r="AP32" s="645"/>
      <c r="AQ32" s="646"/>
      <c r="AR32" s="646"/>
      <c r="AS32" s="646"/>
      <c r="AT32" s="649"/>
      <c r="AU32" s="185"/>
      <c r="AV32" s="185"/>
      <c r="AW32" s="185"/>
      <c r="AX32" s="638" t="s">
        <v>298</v>
      </c>
      <c r="AY32" s="639"/>
      <c r="AZ32" s="639"/>
      <c r="BA32" s="639"/>
      <c r="BB32" s="639"/>
      <c r="BC32" s="639"/>
      <c r="BD32" s="639"/>
      <c r="BE32" s="639"/>
      <c r="BF32" s="640"/>
      <c r="BG32" s="662">
        <v>99.6</v>
      </c>
      <c r="BH32" s="663"/>
      <c r="BI32" s="663"/>
      <c r="BJ32" s="663"/>
      <c r="BK32" s="663"/>
      <c r="BL32" s="663"/>
      <c r="BM32" s="664">
        <v>98.7</v>
      </c>
      <c r="BN32" s="663"/>
      <c r="BO32" s="663"/>
      <c r="BP32" s="663"/>
      <c r="BQ32" s="665"/>
      <c r="BR32" s="662">
        <v>99.4</v>
      </c>
      <c r="BS32" s="663"/>
      <c r="BT32" s="663"/>
      <c r="BU32" s="663"/>
      <c r="BV32" s="663"/>
      <c r="BW32" s="663"/>
      <c r="BX32" s="664">
        <v>97.8</v>
      </c>
      <c r="BY32" s="663"/>
      <c r="BZ32" s="663"/>
      <c r="CA32" s="663"/>
      <c r="CB32" s="665"/>
      <c r="CD32" s="660"/>
      <c r="CE32" s="661"/>
      <c r="CF32" s="609" t="s">
        <v>299</v>
      </c>
      <c r="CG32" s="610"/>
      <c r="CH32" s="610"/>
      <c r="CI32" s="610"/>
      <c r="CJ32" s="610"/>
      <c r="CK32" s="610"/>
      <c r="CL32" s="610"/>
      <c r="CM32" s="610"/>
      <c r="CN32" s="610"/>
      <c r="CO32" s="610"/>
      <c r="CP32" s="610"/>
      <c r="CQ32" s="611"/>
      <c r="CR32" s="595">
        <v>21</v>
      </c>
      <c r="CS32" s="596"/>
      <c r="CT32" s="596"/>
      <c r="CU32" s="596"/>
      <c r="CV32" s="596"/>
      <c r="CW32" s="596"/>
      <c r="CX32" s="596"/>
      <c r="CY32" s="597"/>
      <c r="CZ32" s="629">
        <v>0</v>
      </c>
      <c r="DA32" s="630"/>
      <c r="DB32" s="630"/>
      <c r="DC32" s="631"/>
      <c r="DD32" s="604">
        <v>21</v>
      </c>
      <c r="DE32" s="596"/>
      <c r="DF32" s="596"/>
      <c r="DG32" s="596"/>
      <c r="DH32" s="596"/>
      <c r="DI32" s="596"/>
      <c r="DJ32" s="596"/>
      <c r="DK32" s="597"/>
      <c r="DL32" s="604">
        <v>21</v>
      </c>
      <c r="DM32" s="596"/>
      <c r="DN32" s="596"/>
      <c r="DO32" s="596"/>
      <c r="DP32" s="596"/>
      <c r="DQ32" s="596"/>
      <c r="DR32" s="596"/>
      <c r="DS32" s="596"/>
      <c r="DT32" s="596"/>
      <c r="DU32" s="596"/>
      <c r="DV32" s="597"/>
      <c r="DW32" s="600">
        <v>0</v>
      </c>
      <c r="DX32" s="625"/>
      <c r="DY32" s="625"/>
      <c r="DZ32" s="625"/>
      <c r="EA32" s="625"/>
      <c r="EB32" s="625"/>
      <c r="EC32" s="626"/>
    </row>
    <row r="33" spans="2:133" ht="11.25" customHeight="1" x14ac:dyDescent="0.15">
      <c r="B33" s="592" t="s">
        <v>300</v>
      </c>
      <c r="C33" s="593"/>
      <c r="D33" s="593"/>
      <c r="E33" s="593"/>
      <c r="F33" s="593"/>
      <c r="G33" s="593"/>
      <c r="H33" s="593"/>
      <c r="I33" s="593"/>
      <c r="J33" s="593"/>
      <c r="K33" s="593"/>
      <c r="L33" s="593"/>
      <c r="M33" s="593"/>
      <c r="N33" s="593"/>
      <c r="O33" s="593"/>
      <c r="P33" s="593"/>
      <c r="Q33" s="594"/>
      <c r="R33" s="595">
        <v>2102300</v>
      </c>
      <c r="S33" s="596"/>
      <c r="T33" s="596"/>
      <c r="U33" s="596"/>
      <c r="V33" s="596"/>
      <c r="W33" s="596"/>
      <c r="X33" s="596"/>
      <c r="Y33" s="597"/>
      <c r="Z33" s="598">
        <v>6.4</v>
      </c>
      <c r="AA33" s="598"/>
      <c r="AB33" s="598"/>
      <c r="AC33" s="598"/>
      <c r="AD33" s="599" t="s">
        <v>111</v>
      </c>
      <c r="AE33" s="599"/>
      <c r="AF33" s="599"/>
      <c r="AG33" s="599"/>
      <c r="AH33" s="599"/>
      <c r="AI33" s="599"/>
      <c r="AJ33" s="599"/>
      <c r="AK33" s="599"/>
      <c r="AL33" s="600" t="s">
        <v>111</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301</v>
      </c>
      <c r="CE33" s="610"/>
      <c r="CF33" s="610"/>
      <c r="CG33" s="610"/>
      <c r="CH33" s="610"/>
      <c r="CI33" s="610"/>
      <c r="CJ33" s="610"/>
      <c r="CK33" s="610"/>
      <c r="CL33" s="610"/>
      <c r="CM33" s="610"/>
      <c r="CN33" s="610"/>
      <c r="CO33" s="610"/>
      <c r="CP33" s="610"/>
      <c r="CQ33" s="611"/>
      <c r="CR33" s="595">
        <v>13308817</v>
      </c>
      <c r="CS33" s="627"/>
      <c r="CT33" s="627"/>
      <c r="CU33" s="627"/>
      <c r="CV33" s="627"/>
      <c r="CW33" s="627"/>
      <c r="CX33" s="627"/>
      <c r="CY33" s="628"/>
      <c r="CZ33" s="629">
        <v>43.6</v>
      </c>
      <c r="DA33" s="630"/>
      <c r="DB33" s="630"/>
      <c r="DC33" s="631"/>
      <c r="DD33" s="604">
        <v>9195336</v>
      </c>
      <c r="DE33" s="627"/>
      <c r="DF33" s="627"/>
      <c r="DG33" s="627"/>
      <c r="DH33" s="627"/>
      <c r="DI33" s="627"/>
      <c r="DJ33" s="627"/>
      <c r="DK33" s="628"/>
      <c r="DL33" s="604">
        <v>6266198</v>
      </c>
      <c r="DM33" s="627"/>
      <c r="DN33" s="627"/>
      <c r="DO33" s="627"/>
      <c r="DP33" s="627"/>
      <c r="DQ33" s="627"/>
      <c r="DR33" s="627"/>
      <c r="DS33" s="627"/>
      <c r="DT33" s="627"/>
      <c r="DU33" s="627"/>
      <c r="DV33" s="628"/>
      <c r="DW33" s="600">
        <v>50.6</v>
      </c>
      <c r="DX33" s="625"/>
      <c r="DY33" s="625"/>
      <c r="DZ33" s="625"/>
      <c r="EA33" s="625"/>
      <c r="EB33" s="625"/>
      <c r="EC33" s="626"/>
    </row>
    <row r="34" spans="2:133" ht="11.25" customHeight="1" x14ac:dyDescent="0.15">
      <c r="B34" s="592" t="s">
        <v>302</v>
      </c>
      <c r="C34" s="593"/>
      <c r="D34" s="593"/>
      <c r="E34" s="593"/>
      <c r="F34" s="593"/>
      <c r="G34" s="593"/>
      <c r="H34" s="593"/>
      <c r="I34" s="593"/>
      <c r="J34" s="593"/>
      <c r="K34" s="593"/>
      <c r="L34" s="593"/>
      <c r="M34" s="593"/>
      <c r="N34" s="593"/>
      <c r="O34" s="593"/>
      <c r="P34" s="593"/>
      <c r="Q34" s="594"/>
      <c r="R34" s="595" t="s">
        <v>111</v>
      </c>
      <c r="S34" s="596"/>
      <c r="T34" s="596"/>
      <c r="U34" s="596"/>
      <c r="V34" s="596"/>
      <c r="W34" s="596"/>
      <c r="X34" s="596"/>
      <c r="Y34" s="597"/>
      <c r="Z34" s="598" t="s">
        <v>111</v>
      </c>
      <c r="AA34" s="598"/>
      <c r="AB34" s="598"/>
      <c r="AC34" s="598"/>
      <c r="AD34" s="599" t="s">
        <v>111</v>
      </c>
      <c r="AE34" s="599"/>
      <c r="AF34" s="599"/>
      <c r="AG34" s="599"/>
      <c r="AH34" s="599"/>
      <c r="AI34" s="599"/>
      <c r="AJ34" s="599"/>
      <c r="AK34" s="599"/>
      <c r="AL34" s="600" t="s">
        <v>111</v>
      </c>
      <c r="AM34" s="601"/>
      <c r="AN34" s="601"/>
      <c r="AO34" s="602"/>
      <c r="AP34" s="188"/>
      <c r="AQ34" s="574" t="s">
        <v>303</v>
      </c>
      <c r="AR34" s="575"/>
      <c r="AS34" s="575"/>
      <c r="AT34" s="575"/>
      <c r="AU34" s="575"/>
      <c r="AV34" s="575"/>
      <c r="AW34" s="575"/>
      <c r="AX34" s="575"/>
      <c r="AY34" s="575"/>
      <c r="AZ34" s="575"/>
      <c r="BA34" s="575"/>
      <c r="BB34" s="575"/>
      <c r="BC34" s="575"/>
      <c r="BD34" s="575"/>
      <c r="BE34" s="575"/>
      <c r="BF34" s="576"/>
      <c r="BG34" s="574" t="s">
        <v>304</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305</v>
      </c>
      <c r="CE34" s="610"/>
      <c r="CF34" s="610"/>
      <c r="CG34" s="610"/>
      <c r="CH34" s="610"/>
      <c r="CI34" s="610"/>
      <c r="CJ34" s="610"/>
      <c r="CK34" s="610"/>
      <c r="CL34" s="610"/>
      <c r="CM34" s="610"/>
      <c r="CN34" s="610"/>
      <c r="CO34" s="610"/>
      <c r="CP34" s="610"/>
      <c r="CQ34" s="611"/>
      <c r="CR34" s="595">
        <v>3212199</v>
      </c>
      <c r="CS34" s="596"/>
      <c r="CT34" s="596"/>
      <c r="CU34" s="596"/>
      <c r="CV34" s="596"/>
      <c r="CW34" s="596"/>
      <c r="CX34" s="596"/>
      <c r="CY34" s="597"/>
      <c r="CZ34" s="629">
        <v>10.5</v>
      </c>
      <c r="DA34" s="630"/>
      <c r="DB34" s="630"/>
      <c r="DC34" s="631"/>
      <c r="DD34" s="604">
        <v>2373231</v>
      </c>
      <c r="DE34" s="596"/>
      <c r="DF34" s="596"/>
      <c r="DG34" s="596"/>
      <c r="DH34" s="596"/>
      <c r="DI34" s="596"/>
      <c r="DJ34" s="596"/>
      <c r="DK34" s="597"/>
      <c r="DL34" s="604">
        <v>2174847</v>
      </c>
      <c r="DM34" s="596"/>
      <c r="DN34" s="596"/>
      <c r="DO34" s="596"/>
      <c r="DP34" s="596"/>
      <c r="DQ34" s="596"/>
      <c r="DR34" s="596"/>
      <c r="DS34" s="596"/>
      <c r="DT34" s="596"/>
      <c r="DU34" s="596"/>
      <c r="DV34" s="597"/>
      <c r="DW34" s="600">
        <v>17.600000000000001</v>
      </c>
      <c r="DX34" s="625"/>
      <c r="DY34" s="625"/>
      <c r="DZ34" s="625"/>
      <c r="EA34" s="625"/>
      <c r="EB34" s="625"/>
      <c r="EC34" s="626"/>
    </row>
    <row r="35" spans="2:133" ht="11.25" customHeight="1" x14ac:dyDescent="0.15">
      <c r="B35" s="592" t="s">
        <v>306</v>
      </c>
      <c r="C35" s="593"/>
      <c r="D35" s="593"/>
      <c r="E35" s="593"/>
      <c r="F35" s="593"/>
      <c r="G35" s="593"/>
      <c r="H35" s="593"/>
      <c r="I35" s="593"/>
      <c r="J35" s="593"/>
      <c r="K35" s="593"/>
      <c r="L35" s="593"/>
      <c r="M35" s="593"/>
      <c r="N35" s="593"/>
      <c r="O35" s="593"/>
      <c r="P35" s="593"/>
      <c r="Q35" s="594"/>
      <c r="R35" s="595">
        <v>853100</v>
      </c>
      <c r="S35" s="596"/>
      <c r="T35" s="596"/>
      <c r="U35" s="596"/>
      <c r="V35" s="596"/>
      <c r="W35" s="596"/>
      <c r="X35" s="596"/>
      <c r="Y35" s="597"/>
      <c r="Z35" s="598">
        <v>2.6</v>
      </c>
      <c r="AA35" s="598"/>
      <c r="AB35" s="598"/>
      <c r="AC35" s="598"/>
      <c r="AD35" s="599" t="s">
        <v>111</v>
      </c>
      <c r="AE35" s="599"/>
      <c r="AF35" s="599"/>
      <c r="AG35" s="599"/>
      <c r="AH35" s="599"/>
      <c r="AI35" s="599"/>
      <c r="AJ35" s="599"/>
      <c r="AK35" s="599"/>
      <c r="AL35" s="600" t="s">
        <v>111</v>
      </c>
      <c r="AM35" s="601"/>
      <c r="AN35" s="601"/>
      <c r="AO35" s="602"/>
      <c r="AP35" s="188"/>
      <c r="AQ35" s="606" t="s">
        <v>307</v>
      </c>
      <c r="AR35" s="607"/>
      <c r="AS35" s="607"/>
      <c r="AT35" s="607"/>
      <c r="AU35" s="607"/>
      <c r="AV35" s="607"/>
      <c r="AW35" s="607"/>
      <c r="AX35" s="607"/>
      <c r="AY35" s="608"/>
      <c r="AZ35" s="584">
        <v>3885370</v>
      </c>
      <c r="BA35" s="585"/>
      <c r="BB35" s="585"/>
      <c r="BC35" s="585"/>
      <c r="BD35" s="585"/>
      <c r="BE35" s="585"/>
      <c r="BF35" s="666"/>
      <c r="BG35" s="606" t="s">
        <v>308</v>
      </c>
      <c r="BH35" s="607"/>
      <c r="BI35" s="607"/>
      <c r="BJ35" s="607"/>
      <c r="BK35" s="607"/>
      <c r="BL35" s="607"/>
      <c r="BM35" s="607"/>
      <c r="BN35" s="607"/>
      <c r="BO35" s="607"/>
      <c r="BP35" s="607"/>
      <c r="BQ35" s="607"/>
      <c r="BR35" s="607"/>
      <c r="BS35" s="607"/>
      <c r="BT35" s="607"/>
      <c r="BU35" s="608"/>
      <c r="BV35" s="584">
        <v>281716</v>
      </c>
      <c r="BW35" s="585"/>
      <c r="BX35" s="585"/>
      <c r="BY35" s="585"/>
      <c r="BZ35" s="585"/>
      <c r="CA35" s="585"/>
      <c r="CB35" s="666"/>
      <c r="CD35" s="609" t="s">
        <v>309</v>
      </c>
      <c r="CE35" s="610"/>
      <c r="CF35" s="610"/>
      <c r="CG35" s="610"/>
      <c r="CH35" s="610"/>
      <c r="CI35" s="610"/>
      <c r="CJ35" s="610"/>
      <c r="CK35" s="610"/>
      <c r="CL35" s="610"/>
      <c r="CM35" s="610"/>
      <c r="CN35" s="610"/>
      <c r="CO35" s="610"/>
      <c r="CP35" s="610"/>
      <c r="CQ35" s="611"/>
      <c r="CR35" s="595">
        <v>189521</v>
      </c>
      <c r="CS35" s="627"/>
      <c r="CT35" s="627"/>
      <c r="CU35" s="627"/>
      <c r="CV35" s="627"/>
      <c r="CW35" s="627"/>
      <c r="CX35" s="627"/>
      <c r="CY35" s="628"/>
      <c r="CZ35" s="629">
        <v>0.6</v>
      </c>
      <c r="DA35" s="630"/>
      <c r="DB35" s="630"/>
      <c r="DC35" s="631"/>
      <c r="DD35" s="604">
        <v>184956</v>
      </c>
      <c r="DE35" s="627"/>
      <c r="DF35" s="627"/>
      <c r="DG35" s="627"/>
      <c r="DH35" s="627"/>
      <c r="DI35" s="627"/>
      <c r="DJ35" s="627"/>
      <c r="DK35" s="628"/>
      <c r="DL35" s="604">
        <v>166111</v>
      </c>
      <c r="DM35" s="627"/>
      <c r="DN35" s="627"/>
      <c r="DO35" s="627"/>
      <c r="DP35" s="627"/>
      <c r="DQ35" s="627"/>
      <c r="DR35" s="627"/>
      <c r="DS35" s="627"/>
      <c r="DT35" s="627"/>
      <c r="DU35" s="627"/>
      <c r="DV35" s="628"/>
      <c r="DW35" s="600">
        <v>1.3</v>
      </c>
      <c r="DX35" s="625"/>
      <c r="DY35" s="625"/>
      <c r="DZ35" s="625"/>
      <c r="EA35" s="625"/>
      <c r="EB35" s="625"/>
      <c r="EC35" s="626"/>
    </row>
    <row r="36" spans="2:133" ht="11.25" customHeight="1" x14ac:dyDescent="0.15">
      <c r="B36" s="638" t="s">
        <v>310</v>
      </c>
      <c r="C36" s="639"/>
      <c r="D36" s="639"/>
      <c r="E36" s="639"/>
      <c r="F36" s="639"/>
      <c r="G36" s="639"/>
      <c r="H36" s="639"/>
      <c r="I36" s="639"/>
      <c r="J36" s="639"/>
      <c r="K36" s="639"/>
      <c r="L36" s="639"/>
      <c r="M36" s="639"/>
      <c r="N36" s="639"/>
      <c r="O36" s="639"/>
      <c r="P36" s="639"/>
      <c r="Q36" s="640"/>
      <c r="R36" s="667">
        <v>32787985</v>
      </c>
      <c r="S36" s="668"/>
      <c r="T36" s="668"/>
      <c r="U36" s="668"/>
      <c r="V36" s="668"/>
      <c r="W36" s="668"/>
      <c r="X36" s="668"/>
      <c r="Y36" s="669"/>
      <c r="Z36" s="670">
        <v>100</v>
      </c>
      <c r="AA36" s="670"/>
      <c r="AB36" s="670"/>
      <c r="AC36" s="670"/>
      <c r="AD36" s="671">
        <v>11537379</v>
      </c>
      <c r="AE36" s="671"/>
      <c r="AF36" s="671"/>
      <c r="AG36" s="671"/>
      <c r="AH36" s="671"/>
      <c r="AI36" s="671"/>
      <c r="AJ36" s="671"/>
      <c r="AK36" s="671"/>
      <c r="AL36" s="672">
        <v>100</v>
      </c>
      <c r="AM36" s="664"/>
      <c r="AN36" s="664"/>
      <c r="AO36" s="673"/>
      <c r="AQ36" s="674" t="s">
        <v>311</v>
      </c>
      <c r="AR36" s="675"/>
      <c r="AS36" s="675"/>
      <c r="AT36" s="675"/>
      <c r="AU36" s="675"/>
      <c r="AV36" s="675"/>
      <c r="AW36" s="675"/>
      <c r="AX36" s="675"/>
      <c r="AY36" s="676"/>
      <c r="AZ36" s="595">
        <v>2057269</v>
      </c>
      <c r="BA36" s="596"/>
      <c r="BB36" s="596"/>
      <c r="BC36" s="596"/>
      <c r="BD36" s="627"/>
      <c r="BE36" s="627"/>
      <c r="BF36" s="652"/>
      <c r="BG36" s="609" t="s">
        <v>312</v>
      </c>
      <c r="BH36" s="610"/>
      <c r="BI36" s="610"/>
      <c r="BJ36" s="610"/>
      <c r="BK36" s="610"/>
      <c r="BL36" s="610"/>
      <c r="BM36" s="610"/>
      <c r="BN36" s="610"/>
      <c r="BO36" s="610"/>
      <c r="BP36" s="610"/>
      <c r="BQ36" s="610"/>
      <c r="BR36" s="610"/>
      <c r="BS36" s="610"/>
      <c r="BT36" s="610"/>
      <c r="BU36" s="611"/>
      <c r="BV36" s="595">
        <v>175961</v>
      </c>
      <c r="BW36" s="596"/>
      <c r="BX36" s="596"/>
      <c r="BY36" s="596"/>
      <c r="BZ36" s="596"/>
      <c r="CA36" s="596"/>
      <c r="CB36" s="605"/>
      <c r="CD36" s="609" t="s">
        <v>313</v>
      </c>
      <c r="CE36" s="610"/>
      <c r="CF36" s="610"/>
      <c r="CG36" s="610"/>
      <c r="CH36" s="610"/>
      <c r="CI36" s="610"/>
      <c r="CJ36" s="610"/>
      <c r="CK36" s="610"/>
      <c r="CL36" s="610"/>
      <c r="CM36" s="610"/>
      <c r="CN36" s="610"/>
      <c r="CO36" s="610"/>
      <c r="CP36" s="610"/>
      <c r="CQ36" s="611"/>
      <c r="CR36" s="595">
        <v>2967089</v>
      </c>
      <c r="CS36" s="596"/>
      <c r="CT36" s="596"/>
      <c r="CU36" s="596"/>
      <c r="CV36" s="596"/>
      <c r="CW36" s="596"/>
      <c r="CX36" s="596"/>
      <c r="CY36" s="597"/>
      <c r="CZ36" s="629">
        <v>9.6999999999999993</v>
      </c>
      <c r="DA36" s="630"/>
      <c r="DB36" s="630"/>
      <c r="DC36" s="631"/>
      <c r="DD36" s="604">
        <v>2336334</v>
      </c>
      <c r="DE36" s="596"/>
      <c r="DF36" s="596"/>
      <c r="DG36" s="596"/>
      <c r="DH36" s="596"/>
      <c r="DI36" s="596"/>
      <c r="DJ36" s="596"/>
      <c r="DK36" s="597"/>
      <c r="DL36" s="604">
        <v>1228718</v>
      </c>
      <c r="DM36" s="596"/>
      <c r="DN36" s="596"/>
      <c r="DO36" s="596"/>
      <c r="DP36" s="596"/>
      <c r="DQ36" s="596"/>
      <c r="DR36" s="596"/>
      <c r="DS36" s="596"/>
      <c r="DT36" s="596"/>
      <c r="DU36" s="596"/>
      <c r="DV36" s="597"/>
      <c r="DW36" s="600">
        <v>9.9</v>
      </c>
      <c r="DX36" s="625"/>
      <c r="DY36" s="625"/>
      <c r="DZ36" s="625"/>
      <c r="EA36" s="625"/>
      <c r="EB36" s="625"/>
      <c r="EC36" s="626"/>
    </row>
    <row r="37" spans="2:133" ht="11.25" customHeight="1" x14ac:dyDescent="0.15">
      <c r="AQ37" s="674" t="s">
        <v>314</v>
      </c>
      <c r="AR37" s="675"/>
      <c r="AS37" s="675"/>
      <c r="AT37" s="675"/>
      <c r="AU37" s="675"/>
      <c r="AV37" s="675"/>
      <c r="AW37" s="675"/>
      <c r="AX37" s="675"/>
      <c r="AY37" s="676"/>
      <c r="AZ37" s="595">
        <v>16593</v>
      </c>
      <c r="BA37" s="596"/>
      <c r="BB37" s="596"/>
      <c r="BC37" s="596"/>
      <c r="BD37" s="627"/>
      <c r="BE37" s="627"/>
      <c r="BF37" s="652"/>
      <c r="BG37" s="609" t="s">
        <v>315</v>
      </c>
      <c r="BH37" s="610"/>
      <c r="BI37" s="610"/>
      <c r="BJ37" s="610"/>
      <c r="BK37" s="610"/>
      <c r="BL37" s="610"/>
      <c r="BM37" s="610"/>
      <c r="BN37" s="610"/>
      <c r="BO37" s="610"/>
      <c r="BP37" s="610"/>
      <c r="BQ37" s="610"/>
      <c r="BR37" s="610"/>
      <c r="BS37" s="610"/>
      <c r="BT37" s="610"/>
      <c r="BU37" s="611"/>
      <c r="BV37" s="595">
        <v>7852</v>
      </c>
      <c r="BW37" s="596"/>
      <c r="BX37" s="596"/>
      <c r="BY37" s="596"/>
      <c r="BZ37" s="596"/>
      <c r="CA37" s="596"/>
      <c r="CB37" s="605"/>
      <c r="CD37" s="609" t="s">
        <v>316</v>
      </c>
      <c r="CE37" s="610"/>
      <c r="CF37" s="610"/>
      <c r="CG37" s="610"/>
      <c r="CH37" s="610"/>
      <c r="CI37" s="610"/>
      <c r="CJ37" s="610"/>
      <c r="CK37" s="610"/>
      <c r="CL37" s="610"/>
      <c r="CM37" s="610"/>
      <c r="CN37" s="610"/>
      <c r="CO37" s="610"/>
      <c r="CP37" s="610"/>
      <c r="CQ37" s="611"/>
      <c r="CR37" s="595">
        <v>1104351</v>
      </c>
      <c r="CS37" s="627"/>
      <c r="CT37" s="627"/>
      <c r="CU37" s="627"/>
      <c r="CV37" s="627"/>
      <c r="CW37" s="627"/>
      <c r="CX37" s="627"/>
      <c r="CY37" s="628"/>
      <c r="CZ37" s="629">
        <v>3.6</v>
      </c>
      <c r="DA37" s="630"/>
      <c r="DB37" s="630"/>
      <c r="DC37" s="631"/>
      <c r="DD37" s="604">
        <v>1039178</v>
      </c>
      <c r="DE37" s="627"/>
      <c r="DF37" s="627"/>
      <c r="DG37" s="627"/>
      <c r="DH37" s="627"/>
      <c r="DI37" s="627"/>
      <c r="DJ37" s="627"/>
      <c r="DK37" s="628"/>
      <c r="DL37" s="604">
        <v>889664</v>
      </c>
      <c r="DM37" s="627"/>
      <c r="DN37" s="627"/>
      <c r="DO37" s="627"/>
      <c r="DP37" s="627"/>
      <c r="DQ37" s="627"/>
      <c r="DR37" s="627"/>
      <c r="DS37" s="627"/>
      <c r="DT37" s="627"/>
      <c r="DU37" s="627"/>
      <c r="DV37" s="628"/>
      <c r="DW37" s="600">
        <v>7.2</v>
      </c>
      <c r="DX37" s="625"/>
      <c r="DY37" s="625"/>
      <c r="DZ37" s="625"/>
      <c r="EA37" s="625"/>
      <c r="EB37" s="625"/>
      <c r="EC37" s="626"/>
    </row>
    <row r="38" spans="2:133" ht="11.25" customHeight="1" x14ac:dyDescent="0.15">
      <c r="AQ38" s="674" t="s">
        <v>317</v>
      </c>
      <c r="AR38" s="675"/>
      <c r="AS38" s="675"/>
      <c r="AT38" s="675"/>
      <c r="AU38" s="675"/>
      <c r="AV38" s="675"/>
      <c r="AW38" s="675"/>
      <c r="AX38" s="675"/>
      <c r="AY38" s="676"/>
      <c r="AZ38" s="595" t="s">
        <v>318</v>
      </c>
      <c r="BA38" s="596"/>
      <c r="BB38" s="596"/>
      <c r="BC38" s="596"/>
      <c r="BD38" s="627"/>
      <c r="BE38" s="627"/>
      <c r="BF38" s="652"/>
      <c r="BG38" s="609" t="s">
        <v>319</v>
      </c>
      <c r="BH38" s="610"/>
      <c r="BI38" s="610"/>
      <c r="BJ38" s="610"/>
      <c r="BK38" s="610"/>
      <c r="BL38" s="610"/>
      <c r="BM38" s="610"/>
      <c r="BN38" s="610"/>
      <c r="BO38" s="610"/>
      <c r="BP38" s="610"/>
      <c r="BQ38" s="610"/>
      <c r="BR38" s="610"/>
      <c r="BS38" s="610"/>
      <c r="BT38" s="610"/>
      <c r="BU38" s="611"/>
      <c r="BV38" s="595">
        <v>12751</v>
      </c>
      <c r="BW38" s="596"/>
      <c r="BX38" s="596"/>
      <c r="BY38" s="596"/>
      <c r="BZ38" s="596"/>
      <c r="CA38" s="596"/>
      <c r="CB38" s="605"/>
      <c r="CD38" s="609" t="s">
        <v>320</v>
      </c>
      <c r="CE38" s="610"/>
      <c r="CF38" s="610"/>
      <c r="CG38" s="610"/>
      <c r="CH38" s="610"/>
      <c r="CI38" s="610"/>
      <c r="CJ38" s="610"/>
      <c r="CK38" s="610"/>
      <c r="CL38" s="610"/>
      <c r="CM38" s="610"/>
      <c r="CN38" s="610"/>
      <c r="CO38" s="610"/>
      <c r="CP38" s="610"/>
      <c r="CQ38" s="611"/>
      <c r="CR38" s="595">
        <v>3868777</v>
      </c>
      <c r="CS38" s="596"/>
      <c r="CT38" s="596"/>
      <c r="CU38" s="596"/>
      <c r="CV38" s="596"/>
      <c r="CW38" s="596"/>
      <c r="CX38" s="596"/>
      <c r="CY38" s="597"/>
      <c r="CZ38" s="629">
        <v>12.7</v>
      </c>
      <c r="DA38" s="630"/>
      <c r="DB38" s="630"/>
      <c r="DC38" s="631"/>
      <c r="DD38" s="604">
        <v>3527264</v>
      </c>
      <c r="DE38" s="596"/>
      <c r="DF38" s="596"/>
      <c r="DG38" s="596"/>
      <c r="DH38" s="596"/>
      <c r="DI38" s="596"/>
      <c r="DJ38" s="596"/>
      <c r="DK38" s="597"/>
      <c r="DL38" s="604">
        <v>2696522</v>
      </c>
      <c r="DM38" s="596"/>
      <c r="DN38" s="596"/>
      <c r="DO38" s="596"/>
      <c r="DP38" s="596"/>
      <c r="DQ38" s="596"/>
      <c r="DR38" s="596"/>
      <c r="DS38" s="596"/>
      <c r="DT38" s="596"/>
      <c r="DU38" s="596"/>
      <c r="DV38" s="597"/>
      <c r="DW38" s="600">
        <v>21.8</v>
      </c>
      <c r="DX38" s="625"/>
      <c r="DY38" s="625"/>
      <c r="DZ38" s="625"/>
      <c r="EA38" s="625"/>
      <c r="EB38" s="625"/>
      <c r="EC38" s="626"/>
    </row>
    <row r="39" spans="2:133" ht="11.25" customHeight="1" x14ac:dyDescent="0.15">
      <c r="AQ39" s="674" t="s">
        <v>321</v>
      </c>
      <c r="AR39" s="675"/>
      <c r="AS39" s="675"/>
      <c r="AT39" s="675"/>
      <c r="AU39" s="675"/>
      <c r="AV39" s="675"/>
      <c r="AW39" s="675"/>
      <c r="AX39" s="675"/>
      <c r="AY39" s="676"/>
      <c r="AZ39" s="595" t="s">
        <v>318</v>
      </c>
      <c r="BA39" s="596"/>
      <c r="BB39" s="596"/>
      <c r="BC39" s="596"/>
      <c r="BD39" s="627"/>
      <c r="BE39" s="627"/>
      <c r="BF39" s="652"/>
      <c r="BG39" s="680" t="s">
        <v>322</v>
      </c>
      <c r="BH39" s="681"/>
      <c r="BI39" s="681"/>
      <c r="BJ39" s="681"/>
      <c r="BK39" s="681"/>
      <c r="BL39" s="189"/>
      <c r="BM39" s="610" t="s">
        <v>323</v>
      </c>
      <c r="BN39" s="610"/>
      <c r="BO39" s="610"/>
      <c r="BP39" s="610"/>
      <c r="BQ39" s="610"/>
      <c r="BR39" s="610"/>
      <c r="BS39" s="610"/>
      <c r="BT39" s="610"/>
      <c r="BU39" s="611"/>
      <c r="BV39" s="595">
        <v>103</v>
      </c>
      <c r="BW39" s="596"/>
      <c r="BX39" s="596"/>
      <c r="BY39" s="596"/>
      <c r="BZ39" s="596"/>
      <c r="CA39" s="596"/>
      <c r="CB39" s="605"/>
      <c r="CD39" s="609" t="s">
        <v>324</v>
      </c>
      <c r="CE39" s="610"/>
      <c r="CF39" s="610"/>
      <c r="CG39" s="610"/>
      <c r="CH39" s="610"/>
      <c r="CI39" s="610"/>
      <c r="CJ39" s="610"/>
      <c r="CK39" s="610"/>
      <c r="CL39" s="610"/>
      <c r="CM39" s="610"/>
      <c r="CN39" s="610"/>
      <c r="CO39" s="610"/>
      <c r="CP39" s="610"/>
      <c r="CQ39" s="611"/>
      <c r="CR39" s="595">
        <v>2636231</v>
      </c>
      <c r="CS39" s="627"/>
      <c r="CT39" s="627"/>
      <c r="CU39" s="627"/>
      <c r="CV39" s="627"/>
      <c r="CW39" s="627"/>
      <c r="CX39" s="627"/>
      <c r="CY39" s="628"/>
      <c r="CZ39" s="629">
        <v>8.6</v>
      </c>
      <c r="DA39" s="630"/>
      <c r="DB39" s="630"/>
      <c r="DC39" s="631"/>
      <c r="DD39" s="604">
        <v>773551</v>
      </c>
      <c r="DE39" s="627"/>
      <c r="DF39" s="627"/>
      <c r="DG39" s="627"/>
      <c r="DH39" s="627"/>
      <c r="DI39" s="627"/>
      <c r="DJ39" s="627"/>
      <c r="DK39" s="628"/>
      <c r="DL39" s="604" t="s">
        <v>318</v>
      </c>
      <c r="DM39" s="627"/>
      <c r="DN39" s="627"/>
      <c r="DO39" s="627"/>
      <c r="DP39" s="627"/>
      <c r="DQ39" s="627"/>
      <c r="DR39" s="627"/>
      <c r="DS39" s="627"/>
      <c r="DT39" s="627"/>
      <c r="DU39" s="627"/>
      <c r="DV39" s="628"/>
      <c r="DW39" s="600" t="s">
        <v>318</v>
      </c>
      <c r="DX39" s="625"/>
      <c r="DY39" s="625"/>
      <c r="DZ39" s="625"/>
      <c r="EA39" s="625"/>
      <c r="EB39" s="625"/>
      <c r="EC39" s="62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325</v>
      </c>
      <c r="AR40" s="675"/>
      <c r="AS40" s="675"/>
      <c r="AT40" s="675"/>
      <c r="AU40" s="675"/>
      <c r="AV40" s="675"/>
      <c r="AW40" s="675"/>
      <c r="AX40" s="675"/>
      <c r="AY40" s="676"/>
      <c r="AZ40" s="595">
        <v>622748</v>
      </c>
      <c r="BA40" s="596"/>
      <c r="BB40" s="596"/>
      <c r="BC40" s="596"/>
      <c r="BD40" s="627"/>
      <c r="BE40" s="627"/>
      <c r="BF40" s="652"/>
      <c r="BG40" s="680"/>
      <c r="BH40" s="681"/>
      <c r="BI40" s="681"/>
      <c r="BJ40" s="681"/>
      <c r="BK40" s="681"/>
      <c r="BL40" s="189"/>
      <c r="BM40" s="610" t="s">
        <v>326</v>
      </c>
      <c r="BN40" s="610"/>
      <c r="BO40" s="610"/>
      <c r="BP40" s="610"/>
      <c r="BQ40" s="610"/>
      <c r="BR40" s="610"/>
      <c r="BS40" s="610"/>
      <c r="BT40" s="610"/>
      <c r="BU40" s="611"/>
      <c r="BV40" s="595">
        <v>135</v>
      </c>
      <c r="BW40" s="596"/>
      <c r="BX40" s="596"/>
      <c r="BY40" s="596"/>
      <c r="BZ40" s="596"/>
      <c r="CA40" s="596"/>
      <c r="CB40" s="605"/>
      <c r="CD40" s="609" t="s">
        <v>327</v>
      </c>
      <c r="CE40" s="610"/>
      <c r="CF40" s="610"/>
      <c r="CG40" s="610"/>
      <c r="CH40" s="610"/>
      <c r="CI40" s="610"/>
      <c r="CJ40" s="610"/>
      <c r="CK40" s="610"/>
      <c r="CL40" s="610"/>
      <c r="CM40" s="610"/>
      <c r="CN40" s="610"/>
      <c r="CO40" s="610"/>
      <c r="CP40" s="610"/>
      <c r="CQ40" s="611"/>
      <c r="CR40" s="595">
        <v>435000</v>
      </c>
      <c r="CS40" s="596"/>
      <c r="CT40" s="596"/>
      <c r="CU40" s="596"/>
      <c r="CV40" s="596"/>
      <c r="CW40" s="596"/>
      <c r="CX40" s="596"/>
      <c r="CY40" s="597"/>
      <c r="CZ40" s="629">
        <v>1.4</v>
      </c>
      <c r="DA40" s="630"/>
      <c r="DB40" s="630"/>
      <c r="DC40" s="631"/>
      <c r="DD40" s="604" t="s">
        <v>318</v>
      </c>
      <c r="DE40" s="596"/>
      <c r="DF40" s="596"/>
      <c r="DG40" s="596"/>
      <c r="DH40" s="596"/>
      <c r="DI40" s="596"/>
      <c r="DJ40" s="596"/>
      <c r="DK40" s="597"/>
      <c r="DL40" s="604" t="s">
        <v>318</v>
      </c>
      <c r="DM40" s="596"/>
      <c r="DN40" s="596"/>
      <c r="DO40" s="596"/>
      <c r="DP40" s="596"/>
      <c r="DQ40" s="596"/>
      <c r="DR40" s="596"/>
      <c r="DS40" s="596"/>
      <c r="DT40" s="596"/>
      <c r="DU40" s="596"/>
      <c r="DV40" s="597"/>
      <c r="DW40" s="600" t="s">
        <v>318</v>
      </c>
      <c r="DX40" s="625"/>
      <c r="DY40" s="625"/>
      <c r="DZ40" s="625"/>
      <c r="EA40" s="625"/>
      <c r="EB40" s="625"/>
      <c r="EC40" s="62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5" t="s">
        <v>328</v>
      </c>
      <c r="AR41" s="616"/>
      <c r="AS41" s="616"/>
      <c r="AT41" s="616"/>
      <c r="AU41" s="616"/>
      <c r="AV41" s="616"/>
      <c r="AW41" s="616"/>
      <c r="AX41" s="616"/>
      <c r="AY41" s="617"/>
      <c r="AZ41" s="667">
        <v>1188760</v>
      </c>
      <c r="BA41" s="668"/>
      <c r="BB41" s="668"/>
      <c r="BC41" s="668"/>
      <c r="BD41" s="663"/>
      <c r="BE41" s="663"/>
      <c r="BF41" s="665"/>
      <c r="BG41" s="682"/>
      <c r="BH41" s="683"/>
      <c r="BI41" s="683"/>
      <c r="BJ41" s="683"/>
      <c r="BK41" s="683"/>
      <c r="BL41" s="191"/>
      <c r="BM41" s="616" t="s">
        <v>329</v>
      </c>
      <c r="BN41" s="616"/>
      <c r="BO41" s="616"/>
      <c r="BP41" s="616"/>
      <c r="BQ41" s="616"/>
      <c r="BR41" s="616"/>
      <c r="BS41" s="616"/>
      <c r="BT41" s="616"/>
      <c r="BU41" s="617"/>
      <c r="BV41" s="667">
        <v>330</v>
      </c>
      <c r="BW41" s="668"/>
      <c r="BX41" s="668"/>
      <c r="BY41" s="668"/>
      <c r="BZ41" s="668"/>
      <c r="CA41" s="668"/>
      <c r="CB41" s="677"/>
      <c r="CD41" s="609" t="s">
        <v>330</v>
      </c>
      <c r="CE41" s="610"/>
      <c r="CF41" s="610"/>
      <c r="CG41" s="610"/>
      <c r="CH41" s="610"/>
      <c r="CI41" s="610"/>
      <c r="CJ41" s="610"/>
      <c r="CK41" s="610"/>
      <c r="CL41" s="610"/>
      <c r="CM41" s="610"/>
      <c r="CN41" s="610"/>
      <c r="CO41" s="610"/>
      <c r="CP41" s="610"/>
      <c r="CQ41" s="611"/>
      <c r="CR41" s="595" t="s">
        <v>331</v>
      </c>
      <c r="CS41" s="627"/>
      <c r="CT41" s="627"/>
      <c r="CU41" s="627"/>
      <c r="CV41" s="627"/>
      <c r="CW41" s="627"/>
      <c r="CX41" s="627"/>
      <c r="CY41" s="628"/>
      <c r="CZ41" s="629" t="s">
        <v>331</v>
      </c>
      <c r="DA41" s="630"/>
      <c r="DB41" s="630"/>
      <c r="DC41" s="631"/>
      <c r="DD41" s="604" t="s">
        <v>331</v>
      </c>
      <c r="DE41" s="627"/>
      <c r="DF41" s="627"/>
      <c r="DG41" s="627"/>
      <c r="DH41" s="627"/>
      <c r="DI41" s="627"/>
      <c r="DJ41" s="627"/>
      <c r="DK41" s="628"/>
      <c r="DL41" s="684"/>
      <c r="DM41" s="685"/>
      <c r="DN41" s="685"/>
      <c r="DO41" s="685"/>
      <c r="DP41" s="685"/>
      <c r="DQ41" s="685"/>
      <c r="DR41" s="685"/>
      <c r="DS41" s="685"/>
      <c r="DT41" s="685"/>
      <c r="DU41" s="685"/>
      <c r="DV41" s="686"/>
      <c r="DW41" s="687"/>
      <c r="DX41" s="688"/>
      <c r="DY41" s="688"/>
      <c r="DZ41" s="688"/>
      <c r="EA41" s="688"/>
      <c r="EB41" s="688"/>
      <c r="EC41" s="68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333</v>
      </c>
      <c r="CE42" s="593"/>
      <c r="CF42" s="593"/>
      <c r="CG42" s="593"/>
      <c r="CH42" s="593"/>
      <c r="CI42" s="593"/>
      <c r="CJ42" s="593"/>
      <c r="CK42" s="593"/>
      <c r="CL42" s="593"/>
      <c r="CM42" s="593"/>
      <c r="CN42" s="593"/>
      <c r="CO42" s="593"/>
      <c r="CP42" s="593"/>
      <c r="CQ42" s="594"/>
      <c r="CR42" s="595">
        <v>6176880</v>
      </c>
      <c r="CS42" s="596"/>
      <c r="CT42" s="596"/>
      <c r="CU42" s="596"/>
      <c r="CV42" s="596"/>
      <c r="CW42" s="596"/>
      <c r="CX42" s="596"/>
      <c r="CY42" s="597"/>
      <c r="CZ42" s="629">
        <v>20.2</v>
      </c>
      <c r="DA42" s="678"/>
      <c r="DB42" s="678"/>
      <c r="DC42" s="679"/>
      <c r="DD42" s="604">
        <v>473778</v>
      </c>
      <c r="DE42" s="596"/>
      <c r="DF42" s="596"/>
      <c r="DG42" s="596"/>
      <c r="DH42" s="596"/>
      <c r="DI42" s="596"/>
      <c r="DJ42" s="596"/>
      <c r="DK42" s="597"/>
      <c r="DL42" s="684"/>
      <c r="DM42" s="685"/>
      <c r="DN42" s="685"/>
      <c r="DO42" s="685"/>
      <c r="DP42" s="685"/>
      <c r="DQ42" s="685"/>
      <c r="DR42" s="685"/>
      <c r="DS42" s="685"/>
      <c r="DT42" s="685"/>
      <c r="DU42" s="685"/>
      <c r="DV42" s="686"/>
      <c r="DW42" s="687"/>
      <c r="DX42" s="688"/>
      <c r="DY42" s="688"/>
      <c r="DZ42" s="688"/>
      <c r="EA42" s="688"/>
      <c r="EB42" s="688"/>
      <c r="EC42" s="68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335</v>
      </c>
      <c r="CE43" s="593"/>
      <c r="CF43" s="593"/>
      <c r="CG43" s="593"/>
      <c r="CH43" s="593"/>
      <c r="CI43" s="593"/>
      <c r="CJ43" s="593"/>
      <c r="CK43" s="593"/>
      <c r="CL43" s="593"/>
      <c r="CM43" s="593"/>
      <c r="CN43" s="593"/>
      <c r="CO43" s="593"/>
      <c r="CP43" s="593"/>
      <c r="CQ43" s="594"/>
      <c r="CR43" s="595">
        <v>29919</v>
      </c>
      <c r="CS43" s="627"/>
      <c r="CT43" s="627"/>
      <c r="CU43" s="627"/>
      <c r="CV43" s="627"/>
      <c r="CW43" s="627"/>
      <c r="CX43" s="627"/>
      <c r="CY43" s="628"/>
      <c r="CZ43" s="629">
        <v>0.1</v>
      </c>
      <c r="DA43" s="630"/>
      <c r="DB43" s="630"/>
      <c r="DC43" s="631"/>
      <c r="DD43" s="604">
        <v>28308</v>
      </c>
      <c r="DE43" s="627"/>
      <c r="DF43" s="627"/>
      <c r="DG43" s="627"/>
      <c r="DH43" s="627"/>
      <c r="DI43" s="627"/>
      <c r="DJ43" s="627"/>
      <c r="DK43" s="628"/>
      <c r="DL43" s="684"/>
      <c r="DM43" s="685"/>
      <c r="DN43" s="685"/>
      <c r="DO43" s="685"/>
      <c r="DP43" s="685"/>
      <c r="DQ43" s="685"/>
      <c r="DR43" s="685"/>
      <c r="DS43" s="685"/>
      <c r="DT43" s="685"/>
      <c r="DU43" s="685"/>
      <c r="DV43" s="686"/>
      <c r="DW43" s="687"/>
      <c r="DX43" s="688"/>
      <c r="DY43" s="688"/>
      <c r="DZ43" s="688"/>
      <c r="EA43" s="688"/>
      <c r="EB43" s="688"/>
      <c r="EC43" s="689"/>
    </row>
    <row r="44" spans="2:133" ht="11.25" customHeight="1" x14ac:dyDescent="0.15">
      <c r="B44" s="194" t="s">
        <v>336</v>
      </c>
      <c r="CD44" s="701" t="s">
        <v>288</v>
      </c>
      <c r="CE44" s="702"/>
      <c r="CF44" s="592" t="s">
        <v>337</v>
      </c>
      <c r="CG44" s="593"/>
      <c r="CH44" s="593"/>
      <c r="CI44" s="593"/>
      <c r="CJ44" s="593"/>
      <c r="CK44" s="593"/>
      <c r="CL44" s="593"/>
      <c r="CM44" s="593"/>
      <c r="CN44" s="593"/>
      <c r="CO44" s="593"/>
      <c r="CP44" s="593"/>
      <c r="CQ44" s="594"/>
      <c r="CR44" s="595">
        <v>6176880</v>
      </c>
      <c r="CS44" s="596"/>
      <c r="CT44" s="596"/>
      <c r="CU44" s="596"/>
      <c r="CV44" s="596"/>
      <c r="CW44" s="596"/>
      <c r="CX44" s="596"/>
      <c r="CY44" s="597"/>
      <c r="CZ44" s="629">
        <v>20.2</v>
      </c>
      <c r="DA44" s="678"/>
      <c r="DB44" s="678"/>
      <c r="DC44" s="679"/>
      <c r="DD44" s="604">
        <v>473778</v>
      </c>
      <c r="DE44" s="596"/>
      <c r="DF44" s="596"/>
      <c r="DG44" s="596"/>
      <c r="DH44" s="596"/>
      <c r="DI44" s="596"/>
      <c r="DJ44" s="596"/>
      <c r="DK44" s="597"/>
      <c r="DL44" s="684"/>
      <c r="DM44" s="685"/>
      <c r="DN44" s="685"/>
      <c r="DO44" s="685"/>
      <c r="DP44" s="685"/>
      <c r="DQ44" s="685"/>
      <c r="DR44" s="685"/>
      <c r="DS44" s="685"/>
      <c r="DT44" s="685"/>
      <c r="DU44" s="685"/>
      <c r="DV44" s="686"/>
      <c r="DW44" s="687"/>
      <c r="DX44" s="688"/>
      <c r="DY44" s="688"/>
      <c r="DZ44" s="688"/>
      <c r="EA44" s="688"/>
      <c r="EB44" s="688"/>
      <c r="EC44" s="689"/>
    </row>
    <row r="45" spans="2:133" ht="11.25" customHeight="1" x14ac:dyDescent="0.15">
      <c r="CD45" s="703"/>
      <c r="CE45" s="704"/>
      <c r="CF45" s="592" t="s">
        <v>338</v>
      </c>
      <c r="CG45" s="593"/>
      <c r="CH45" s="593"/>
      <c r="CI45" s="593"/>
      <c r="CJ45" s="593"/>
      <c r="CK45" s="593"/>
      <c r="CL45" s="593"/>
      <c r="CM45" s="593"/>
      <c r="CN45" s="593"/>
      <c r="CO45" s="593"/>
      <c r="CP45" s="593"/>
      <c r="CQ45" s="594"/>
      <c r="CR45" s="595">
        <v>5831163</v>
      </c>
      <c r="CS45" s="627"/>
      <c r="CT45" s="627"/>
      <c r="CU45" s="627"/>
      <c r="CV45" s="627"/>
      <c r="CW45" s="627"/>
      <c r="CX45" s="627"/>
      <c r="CY45" s="628"/>
      <c r="CZ45" s="629">
        <v>19.100000000000001</v>
      </c>
      <c r="DA45" s="630"/>
      <c r="DB45" s="630"/>
      <c r="DC45" s="631"/>
      <c r="DD45" s="604">
        <v>406400</v>
      </c>
      <c r="DE45" s="627"/>
      <c r="DF45" s="627"/>
      <c r="DG45" s="627"/>
      <c r="DH45" s="627"/>
      <c r="DI45" s="627"/>
      <c r="DJ45" s="627"/>
      <c r="DK45" s="628"/>
      <c r="DL45" s="684"/>
      <c r="DM45" s="685"/>
      <c r="DN45" s="685"/>
      <c r="DO45" s="685"/>
      <c r="DP45" s="685"/>
      <c r="DQ45" s="685"/>
      <c r="DR45" s="685"/>
      <c r="DS45" s="685"/>
      <c r="DT45" s="685"/>
      <c r="DU45" s="685"/>
      <c r="DV45" s="686"/>
      <c r="DW45" s="687"/>
      <c r="DX45" s="688"/>
      <c r="DY45" s="688"/>
      <c r="DZ45" s="688"/>
      <c r="EA45" s="688"/>
      <c r="EB45" s="688"/>
      <c r="EC45" s="689"/>
    </row>
    <row r="46" spans="2:133" ht="11.25" customHeight="1" x14ac:dyDescent="0.15">
      <c r="CD46" s="703"/>
      <c r="CE46" s="704"/>
      <c r="CF46" s="592" t="s">
        <v>339</v>
      </c>
      <c r="CG46" s="593"/>
      <c r="CH46" s="593"/>
      <c r="CI46" s="593"/>
      <c r="CJ46" s="593"/>
      <c r="CK46" s="593"/>
      <c r="CL46" s="593"/>
      <c r="CM46" s="593"/>
      <c r="CN46" s="593"/>
      <c r="CO46" s="593"/>
      <c r="CP46" s="593"/>
      <c r="CQ46" s="594"/>
      <c r="CR46" s="595">
        <v>345717</v>
      </c>
      <c r="CS46" s="596"/>
      <c r="CT46" s="596"/>
      <c r="CU46" s="596"/>
      <c r="CV46" s="596"/>
      <c r="CW46" s="596"/>
      <c r="CX46" s="596"/>
      <c r="CY46" s="597"/>
      <c r="CZ46" s="629">
        <v>1.1000000000000001</v>
      </c>
      <c r="DA46" s="678"/>
      <c r="DB46" s="678"/>
      <c r="DC46" s="679"/>
      <c r="DD46" s="604">
        <v>67378</v>
      </c>
      <c r="DE46" s="596"/>
      <c r="DF46" s="596"/>
      <c r="DG46" s="596"/>
      <c r="DH46" s="596"/>
      <c r="DI46" s="596"/>
      <c r="DJ46" s="596"/>
      <c r="DK46" s="597"/>
      <c r="DL46" s="684"/>
      <c r="DM46" s="685"/>
      <c r="DN46" s="685"/>
      <c r="DO46" s="685"/>
      <c r="DP46" s="685"/>
      <c r="DQ46" s="685"/>
      <c r="DR46" s="685"/>
      <c r="DS46" s="685"/>
      <c r="DT46" s="685"/>
      <c r="DU46" s="685"/>
      <c r="DV46" s="686"/>
      <c r="DW46" s="687"/>
      <c r="DX46" s="688"/>
      <c r="DY46" s="688"/>
      <c r="DZ46" s="688"/>
      <c r="EA46" s="688"/>
      <c r="EB46" s="688"/>
      <c r="EC46" s="689"/>
    </row>
    <row r="47" spans="2:133" ht="11.25" customHeight="1" x14ac:dyDescent="0.15">
      <c r="CD47" s="703"/>
      <c r="CE47" s="704"/>
      <c r="CF47" s="592" t="s">
        <v>340</v>
      </c>
      <c r="CG47" s="593"/>
      <c r="CH47" s="593"/>
      <c r="CI47" s="593"/>
      <c r="CJ47" s="593"/>
      <c r="CK47" s="593"/>
      <c r="CL47" s="593"/>
      <c r="CM47" s="593"/>
      <c r="CN47" s="593"/>
      <c r="CO47" s="593"/>
      <c r="CP47" s="593"/>
      <c r="CQ47" s="594"/>
      <c r="CR47" s="595" t="s">
        <v>111</v>
      </c>
      <c r="CS47" s="627"/>
      <c r="CT47" s="627"/>
      <c r="CU47" s="627"/>
      <c r="CV47" s="627"/>
      <c r="CW47" s="627"/>
      <c r="CX47" s="627"/>
      <c r="CY47" s="628"/>
      <c r="CZ47" s="629" t="s">
        <v>111</v>
      </c>
      <c r="DA47" s="630"/>
      <c r="DB47" s="630"/>
      <c r="DC47" s="631"/>
      <c r="DD47" s="604" t="s">
        <v>111</v>
      </c>
      <c r="DE47" s="627"/>
      <c r="DF47" s="627"/>
      <c r="DG47" s="627"/>
      <c r="DH47" s="627"/>
      <c r="DI47" s="627"/>
      <c r="DJ47" s="627"/>
      <c r="DK47" s="628"/>
      <c r="DL47" s="684"/>
      <c r="DM47" s="685"/>
      <c r="DN47" s="685"/>
      <c r="DO47" s="685"/>
      <c r="DP47" s="685"/>
      <c r="DQ47" s="685"/>
      <c r="DR47" s="685"/>
      <c r="DS47" s="685"/>
      <c r="DT47" s="685"/>
      <c r="DU47" s="685"/>
      <c r="DV47" s="686"/>
      <c r="DW47" s="687"/>
      <c r="DX47" s="688"/>
      <c r="DY47" s="688"/>
      <c r="DZ47" s="688"/>
      <c r="EA47" s="688"/>
      <c r="EB47" s="688"/>
      <c r="EC47" s="689"/>
    </row>
    <row r="48" spans="2:133" x14ac:dyDescent="0.15">
      <c r="CD48" s="705"/>
      <c r="CE48" s="706"/>
      <c r="CF48" s="592" t="s">
        <v>341</v>
      </c>
      <c r="CG48" s="593"/>
      <c r="CH48" s="593"/>
      <c r="CI48" s="593"/>
      <c r="CJ48" s="593"/>
      <c r="CK48" s="593"/>
      <c r="CL48" s="593"/>
      <c r="CM48" s="593"/>
      <c r="CN48" s="593"/>
      <c r="CO48" s="593"/>
      <c r="CP48" s="593"/>
      <c r="CQ48" s="594"/>
      <c r="CR48" s="595" t="s">
        <v>111</v>
      </c>
      <c r="CS48" s="596"/>
      <c r="CT48" s="596"/>
      <c r="CU48" s="596"/>
      <c r="CV48" s="596"/>
      <c r="CW48" s="596"/>
      <c r="CX48" s="596"/>
      <c r="CY48" s="597"/>
      <c r="CZ48" s="629" t="s">
        <v>111</v>
      </c>
      <c r="DA48" s="678"/>
      <c r="DB48" s="678"/>
      <c r="DC48" s="679"/>
      <c r="DD48" s="604" t="s">
        <v>111</v>
      </c>
      <c r="DE48" s="596"/>
      <c r="DF48" s="596"/>
      <c r="DG48" s="596"/>
      <c r="DH48" s="596"/>
      <c r="DI48" s="596"/>
      <c r="DJ48" s="596"/>
      <c r="DK48" s="597"/>
      <c r="DL48" s="684"/>
      <c r="DM48" s="685"/>
      <c r="DN48" s="685"/>
      <c r="DO48" s="685"/>
      <c r="DP48" s="685"/>
      <c r="DQ48" s="685"/>
      <c r="DR48" s="685"/>
      <c r="DS48" s="685"/>
      <c r="DT48" s="685"/>
      <c r="DU48" s="685"/>
      <c r="DV48" s="686"/>
      <c r="DW48" s="687"/>
      <c r="DX48" s="688"/>
      <c r="DY48" s="688"/>
      <c r="DZ48" s="688"/>
      <c r="EA48" s="688"/>
      <c r="EB48" s="688"/>
      <c r="EC48" s="689"/>
    </row>
    <row r="49" spans="82:133" ht="11.25" customHeight="1" x14ac:dyDescent="0.15">
      <c r="CD49" s="638" t="s">
        <v>342</v>
      </c>
      <c r="CE49" s="639"/>
      <c r="CF49" s="639"/>
      <c r="CG49" s="639"/>
      <c r="CH49" s="639"/>
      <c r="CI49" s="639"/>
      <c r="CJ49" s="639"/>
      <c r="CK49" s="639"/>
      <c r="CL49" s="639"/>
      <c r="CM49" s="639"/>
      <c r="CN49" s="639"/>
      <c r="CO49" s="639"/>
      <c r="CP49" s="639"/>
      <c r="CQ49" s="640"/>
      <c r="CR49" s="667">
        <v>30534832</v>
      </c>
      <c r="CS49" s="663"/>
      <c r="CT49" s="663"/>
      <c r="CU49" s="663"/>
      <c r="CV49" s="663"/>
      <c r="CW49" s="663"/>
      <c r="CX49" s="663"/>
      <c r="CY49" s="690"/>
      <c r="CZ49" s="691">
        <v>100</v>
      </c>
      <c r="DA49" s="692"/>
      <c r="DB49" s="692"/>
      <c r="DC49" s="693"/>
      <c r="DD49" s="694">
        <v>16699628</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6" t="s">
        <v>344</v>
      </c>
      <c r="DK2" s="737"/>
      <c r="DL2" s="737"/>
      <c r="DM2" s="737"/>
      <c r="DN2" s="737"/>
      <c r="DO2" s="738"/>
      <c r="DP2" s="202"/>
      <c r="DQ2" s="736" t="s">
        <v>345</v>
      </c>
      <c r="DR2" s="737"/>
      <c r="DS2" s="737"/>
      <c r="DT2" s="737"/>
      <c r="DU2" s="737"/>
      <c r="DV2" s="737"/>
      <c r="DW2" s="737"/>
      <c r="DX2" s="737"/>
      <c r="DY2" s="737"/>
      <c r="DZ2" s="73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39" t="s">
        <v>346</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30" t="s">
        <v>348</v>
      </c>
      <c r="B5" s="731"/>
      <c r="C5" s="731"/>
      <c r="D5" s="731"/>
      <c r="E5" s="731"/>
      <c r="F5" s="731"/>
      <c r="G5" s="731"/>
      <c r="H5" s="731"/>
      <c r="I5" s="731"/>
      <c r="J5" s="731"/>
      <c r="K5" s="731"/>
      <c r="L5" s="731"/>
      <c r="M5" s="731"/>
      <c r="N5" s="731"/>
      <c r="O5" s="731"/>
      <c r="P5" s="732"/>
      <c r="Q5" s="707" t="s">
        <v>349</v>
      </c>
      <c r="R5" s="708"/>
      <c r="S5" s="708"/>
      <c r="T5" s="708"/>
      <c r="U5" s="709"/>
      <c r="V5" s="707" t="s">
        <v>350</v>
      </c>
      <c r="W5" s="708"/>
      <c r="X5" s="708"/>
      <c r="Y5" s="708"/>
      <c r="Z5" s="709"/>
      <c r="AA5" s="707" t="s">
        <v>351</v>
      </c>
      <c r="AB5" s="708"/>
      <c r="AC5" s="708"/>
      <c r="AD5" s="708"/>
      <c r="AE5" s="708"/>
      <c r="AF5" s="740" t="s">
        <v>352</v>
      </c>
      <c r="AG5" s="708"/>
      <c r="AH5" s="708"/>
      <c r="AI5" s="708"/>
      <c r="AJ5" s="719"/>
      <c r="AK5" s="708" t="s">
        <v>353</v>
      </c>
      <c r="AL5" s="708"/>
      <c r="AM5" s="708"/>
      <c r="AN5" s="708"/>
      <c r="AO5" s="709"/>
      <c r="AP5" s="707" t="s">
        <v>354</v>
      </c>
      <c r="AQ5" s="708"/>
      <c r="AR5" s="708"/>
      <c r="AS5" s="708"/>
      <c r="AT5" s="709"/>
      <c r="AU5" s="707" t="s">
        <v>355</v>
      </c>
      <c r="AV5" s="708"/>
      <c r="AW5" s="708"/>
      <c r="AX5" s="708"/>
      <c r="AY5" s="719"/>
      <c r="AZ5" s="209"/>
      <c r="BA5" s="209"/>
      <c r="BB5" s="209"/>
      <c r="BC5" s="209"/>
      <c r="BD5" s="209"/>
      <c r="BE5" s="210"/>
      <c r="BF5" s="210"/>
      <c r="BG5" s="210"/>
      <c r="BH5" s="210"/>
      <c r="BI5" s="210"/>
      <c r="BJ5" s="210"/>
      <c r="BK5" s="210"/>
      <c r="BL5" s="210"/>
      <c r="BM5" s="210"/>
      <c r="BN5" s="210"/>
      <c r="BO5" s="210"/>
      <c r="BP5" s="210"/>
      <c r="BQ5" s="730" t="s">
        <v>356</v>
      </c>
      <c r="BR5" s="731"/>
      <c r="BS5" s="731"/>
      <c r="BT5" s="731"/>
      <c r="BU5" s="731"/>
      <c r="BV5" s="731"/>
      <c r="BW5" s="731"/>
      <c r="BX5" s="731"/>
      <c r="BY5" s="731"/>
      <c r="BZ5" s="731"/>
      <c r="CA5" s="731"/>
      <c r="CB5" s="731"/>
      <c r="CC5" s="731"/>
      <c r="CD5" s="731"/>
      <c r="CE5" s="731"/>
      <c r="CF5" s="731"/>
      <c r="CG5" s="732"/>
      <c r="CH5" s="707" t="s">
        <v>357</v>
      </c>
      <c r="CI5" s="708"/>
      <c r="CJ5" s="708"/>
      <c r="CK5" s="708"/>
      <c r="CL5" s="709"/>
      <c r="CM5" s="707" t="s">
        <v>358</v>
      </c>
      <c r="CN5" s="708"/>
      <c r="CO5" s="708"/>
      <c r="CP5" s="708"/>
      <c r="CQ5" s="709"/>
      <c r="CR5" s="707" t="s">
        <v>359</v>
      </c>
      <c r="CS5" s="708"/>
      <c r="CT5" s="708"/>
      <c r="CU5" s="708"/>
      <c r="CV5" s="709"/>
      <c r="CW5" s="707" t="s">
        <v>360</v>
      </c>
      <c r="CX5" s="708"/>
      <c r="CY5" s="708"/>
      <c r="CZ5" s="708"/>
      <c r="DA5" s="709"/>
      <c r="DB5" s="707" t="s">
        <v>361</v>
      </c>
      <c r="DC5" s="708"/>
      <c r="DD5" s="708"/>
      <c r="DE5" s="708"/>
      <c r="DF5" s="709"/>
      <c r="DG5" s="713" t="s">
        <v>362</v>
      </c>
      <c r="DH5" s="714"/>
      <c r="DI5" s="714"/>
      <c r="DJ5" s="714"/>
      <c r="DK5" s="715"/>
      <c r="DL5" s="713" t="s">
        <v>363</v>
      </c>
      <c r="DM5" s="714"/>
      <c r="DN5" s="714"/>
      <c r="DO5" s="714"/>
      <c r="DP5" s="715"/>
      <c r="DQ5" s="707" t="s">
        <v>364</v>
      </c>
      <c r="DR5" s="708"/>
      <c r="DS5" s="708"/>
      <c r="DT5" s="708"/>
      <c r="DU5" s="709"/>
      <c r="DV5" s="707" t="s">
        <v>355</v>
      </c>
      <c r="DW5" s="708"/>
      <c r="DX5" s="708"/>
      <c r="DY5" s="708"/>
      <c r="DZ5" s="719"/>
      <c r="EA5" s="207"/>
    </row>
    <row r="6" spans="1:131" s="208" customFormat="1" ht="26.25" customHeight="1" thickBot="1" x14ac:dyDescent="0.2">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05"/>
      <c r="BA6" s="205"/>
      <c r="BB6" s="205"/>
      <c r="BC6" s="205"/>
      <c r="BD6" s="205"/>
      <c r="BE6" s="206"/>
      <c r="BF6" s="206"/>
      <c r="BG6" s="206"/>
      <c r="BH6" s="206"/>
      <c r="BI6" s="206"/>
      <c r="BJ6" s="206"/>
      <c r="BK6" s="206"/>
      <c r="BL6" s="206"/>
      <c r="BM6" s="206"/>
      <c r="BN6" s="206"/>
      <c r="BO6" s="206"/>
      <c r="BP6" s="206"/>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7"/>
    </row>
    <row r="7" spans="1:131" s="208" customFormat="1" ht="26.25" customHeight="1" thickTop="1" x14ac:dyDescent="0.15">
      <c r="A7" s="211">
        <v>1</v>
      </c>
      <c r="B7" s="721" t="s">
        <v>365</v>
      </c>
      <c r="C7" s="722"/>
      <c r="D7" s="722"/>
      <c r="E7" s="722"/>
      <c r="F7" s="722"/>
      <c r="G7" s="722"/>
      <c r="H7" s="722"/>
      <c r="I7" s="722"/>
      <c r="J7" s="722"/>
      <c r="K7" s="722"/>
      <c r="L7" s="722"/>
      <c r="M7" s="722"/>
      <c r="N7" s="722"/>
      <c r="O7" s="722"/>
      <c r="P7" s="723"/>
      <c r="Q7" s="724">
        <v>31233</v>
      </c>
      <c r="R7" s="725"/>
      <c r="S7" s="725"/>
      <c r="T7" s="725"/>
      <c r="U7" s="725"/>
      <c r="V7" s="725">
        <v>28980</v>
      </c>
      <c r="W7" s="725"/>
      <c r="X7" s="725"/>
      <c r="Y7" s="725"/>
      <c r="Z7" s="725"/>
      <c r="AA7" s="725">
        <v>2253</v>
      </c>
      <c r="AB7" s="725"/>
      <c r="AC7" s="725"/>
      <c r="AD7" s="725"/>
      <c r="AE7" s="726"/>
      <c r="AF7" s="727">
        <v>113</v>
      </c>
      <c r="AG7" s="728"/>
      <c r="AH7" s="728"/>
      <c r="AI7" s="728"/>
      <c r="AJ7" s="729"/>
      <c r="AK7" s="764">
        <v>3629</v>
      </c>
      <c r="AL7" s="765"/>
      <c r="AM7" s="765"/>
      <c r="AN7" s="765"/>
      <c r="AO7" s="765"/>
      <c r="AP7" s="765">
        <v>24168</v>
      </c>
      <c r="AQ7" s="765"/>
      <c r="AR7" s="765"/>
      <c r="AS7" s="765"/>
      <c r="AT7" s="765"/>
      <c r="AU7" s="766"/>
      <c r="AV7" s="766"/>
      <c r="AW7" s="766"/>
      <c r="AX7" s="766"/>
      <c r="AY7" s="767"/>
      <c r="AZ7" s="205"/>
      <c r="BA7" s="205"/>
      <c r="BB7" s="205"/>
      <c r="BC7" s="205"/>
      <c r="BD7" s="205"/>
      <c r="BE7" s="206"/>
      <c r="BF7" s="206"/>
      <c r="BG7" s="206"/>
      <c r="BH7" s="206"/>
      <c r="BI7" s="206"/>
      <c r="BJ7" s="206"/>
      <c r="BK7" s="206"/>
      <c r="BL7" s="206"/>
      <c r="BM7" s="206"/>
      <c r="BN7" s="206"/>
      <c r="BO7" s="206"/>
      <c r="BP7" s="206"/>
      <c r="BQ7" s="212">
        <v>1</v>
      </c>
      <c r="BR7" s="213"/>
      <c r="BS7" s="768" t="s">
        <v>551</v>
      </c>
      <c r="BT7" s="769"/>
      <c r="BU7" s="769"/>
      <c r="BV7" s="769"/>
      <c r="BW7" s="769"/>
      <c r="BX7" s="769"/>
      <c r="BY7" s="769"/>
      <c r="BZ7" s="769"/>
      <c r="CA7" s="769"/>
      <c r="CB7" s="769"/>
      <c r="CC7" s="769"/>
      <c r="CD7" s="769"/>
      <c r="CE7" s="769"/>
      <c r="CF7" s="769"/>
      <c r="CG7" s="770"/>
      <c r="CH7" s="761" t="s">
        <v>553</v>
      </c>
      <c r="CI7" s="762"/>
      <c r="CJ7" s="762"/>
      <c r="CK7" s="762"/>
      <c r="CL7" s="763"/>
      <c r="CM7" s="761">
        <v>20</v>
      </c>
      <c r="CN7" s="762"/>
      <c r="CO7" s="762"/>
      <c r="CP7" s="762"/>
      <c r="CQ7" s="763"/>
      <c r="CR7" s="761">
        <v>10</v>
      </c>
      <c r="CS7" s="762"/>
      <c r="CT7" s="762"/>
      <c r="CU7" s="762"/>
      <c r="CV7" s="763"/>
      <c r="CW7" s="761" t="s">
        <v>555</v>
      </c>
      <c r="CX7" s="762"/>
      <c r="CY7" s="762"/>
      <c r="CZ7" s="762"/>
      <c r="DA7" s="763"/>
      <c r="DB7" s="761" t="s">
        <v>555</v>
      </c>
      <c r="DC7" s="762"/>
      <c r="DD7" s="762"/>
      <c r="DE7" s="762"/>
      <c r="DF7" s="763"/>
      <c r="DG7" s="761" t="s">
        <v>554</v>
      </c>
      <c r="DH7" s="762"/>
      <c r="DI7" s="762"/>
      <c r="DJ7" s="762"/>
      <c r="DK7" s="763"/>
      <c r="DL7" s="761" t="s">
        <v>554</v>
      </c>
      <c r="DM7" s="762"/>
      <c r="DN7" s="762"/>
      <c r="DO7" s="762"/>
      <c r="DP7" s="763"/>
      <c r="DQ7" s="761" t="s">
        <v>554</v>
      </c>
      <c r="DR7" s="762"/>
      <c r="DS7" s="762"/>
      <c r="DT7" s="762"/>
      <c r="DU7" s="763"/>
      <c r="DV7" s="742"/>
      <c r="DW7" s="743"/>
      <c r="DX7" s="743"/>
      <c r="DY7" s="743"/>
      <c r="DZ7" s="744"/>
      <c r="EA7" s="207"/>
    </row>
    <row r="8" spans="1:131" s="208" customFormat="1" ht="26.25" customHeight="1" x14ac:dyDescent="0.15">
      <c r="A8" s="214">
        <v>2</v>
      </c>
      <c r="B8" s="745" t="s">
        <v>366</v>
      </c>
      <c r="C8" s="746"/>
      <c r="D8" s="746"/>
      <c r="E8" s="746"/>
      <c r="F8" s="746"/>
      <c r="G8" s="746"/>
      <c r="H8" s="746"/>
      <c r="I8" s="746"/>
      <c r="J8" s="746"/>
      <c r="K8" s="746"/>
      <c r="L8" s="746"/>
      <c r="M8" s="746"/>
      <c r="N8" s="746"/>
      <c r="O8" s="746"/>
      <c r="P8" s="747"/>
      <c r="Q8" s="748">
        <v>1818</v>
      </c>
      <c r="R8" s="749"/>
      <c r="S8" s="749"/>
      <c r="T8" s="749"/>
      <c r="U8" s="749"/>
      <c r="V8" s="749">
        <v>1818</v>
      </c>
      <c r="W8" s="749"/>
      <c r="X8" s="749"/>
      <c r="Y8" s="749"/>
      <c r="Z8" s="749"/>
      <c r="AA8" s="749">
        <v>0</v>
      </c>
      <c r="AB8" s="749"/>
      <c r="AC8" s="749"/>
      <c r="AD8" s="749"/>
      <c r="AE8" s="750"/>
      <c r="AF8" s="751" t="s">
        <v>111</v>
      </c>
      <c r="AG8" s="752"/>
      <c r="AH8" s="752"/>
      <c r="AI8" s="752"/>
      <c r="AJ8" s="753"/>
      <c r="AK8" s="754">
        <v>1525</v>
      </c>
      <c r="AL8" s="755"/>
      <c r="AM8" s="755"/>
      <c r="AN8" s="755"/>
      <c r="AO8" s="755"/>
      <c r="AP8" s="755">
        <v>2008</v>
      </c>
      <c r="AQ8" s="755"/>
      <c r="AR8" s="755"/>
      <c r="AS8" s="755"/>
      <c r="AT8" s="755"/>
      <c r="AU8" s="756"/>
      <c r="AV8" s="756"/>
      <c r="AW8" s="756"/>
      <c r="AX8" s="756"/>
      <c r="AY8" s="757"/>
      <c r="AZ8" s="205"/>
      <c r="BA8" s="205"/>
      <c r="BB8" s="205"/>
      <c r="BC8" s="205"/>
      <c r="BD8" s="205"/>
      <c r="BE8" s="206"/>
      <c r="BF8" s="206"/>
      <c r="BG8" s="206"/>
      <c r="BH8" s="206"/>
      <c r="BI8" s="206"/>
      <c r="BJ8" s="206"/>
      <c r="BK8" s="206"/>
      <c r="BL8" s="206"/>
      <c r="BM8" s="206"/>
      <c r="BN8" s="206"/>
      <c r="BO8" s="206"/>
      <c r="BP8" s="206"/>
      <c r="BQ8" s="215">
        <v>2</v>
      </c>
      <c r="BR8" s="216"/>
      <c r="BS8" s="758" t="s">
        <v>552</v>
      </c>
      <c r="BT8" s="759"/>
      <c r="BU8" s="759"/>
      <c r="BV8" s="759"/>
      <c r="BW8" s="759"/>
      <c r="BX8" s="759"/>
      <c r="BY8" s="759"/>
      <c r="BZ8" s="759"/>
      <c r="CA8" s="759"/>
      <c r="CB8" s="759"/>
      <c r="CC8" s="759"/>
      <c r="CD8" s="759"/>
      <c r="CE8" s="759"/>
      <c r="CF8" s="759"/>
      <c r="CG8" s="760"/>
      <c r="CH8" s="771">
        <v>-11</v>
      </c>
      <c r="CI8" s="772"/>
      <c r="CJ8" s="772"/>
      <c r="CK8" s="772"/>
      <c r="CL8" s="773"/>
      <c r="CM8" s="771">
        <v>561</v>
      </c>
      <c r="CN8" s="772"/>
      <c r="CO8" s="772"/>
      <c r="CP8" s="772"/>
      <c r="CQ8" s="773"/>
      <c r="CR8" s="771">
        <v>354</v>
      </c>
      <c r="CS8" s="772"/>
      <c r="CT8" s="772"/>
      <c r="CU8" s="772"/>
      <c r="CV8" s="773"/>
      <c r="CW8" s="771" t="s">
        <v>556</v>
      </c>
      <c r="CX8" s="772"/>
      <c r="CY8" s="772"/>
      <c r="CZ8" s="772"/>
      <c r="DA8" s="773"/>
      <c r="DB8" s="771">
        <v>257</v>
      </c>
      <c r="DC8" s="772"/>
      <c r="DD8" s="772"/>
      <c r="DE8" s="772"/>
      <c r="DF8" s="773"/>
      <c r="DG8" s="771" t="s">
        <v>554</v>
      </c>
      <c r="DH8" s="772"/>
      <c r="DI8" s="772"/>
      <c r="DJ8" s="772"/>
      <c r="DK8" s="773"/>
      <c r="DL8" s="771" t="s">
        <v>554</v>
      </c>
      <c r="DM8" s="772"/>
      <c r="DN8" s="772"/>
      <c r="DO8" s="772"/>
      <c r="DP8" s="773"/>
      <c r="DQ8" s="771" t="s">
        <v>554</v>
      </c>
      <c r="DR8" s="772"/>
      <c r="DS8" s="772"/>
      <c r="DT8" s="772"/>
      <c r="DU8" s="773"/>
      <c r="DV8" s="774"/>
      <c r="DW8" s="775"/>
      <c r="DX8" s="775"/>
      <c r="DY8" s="775"/>
      <c r="DZ8" s="776"/>
      <c r="EA8" s="207"/>
    </row>
    <row r="9" spans="1:131" s="208" customFormat="1" ht="26.25" customHeight="1" x14ac:dyDescent="0.15">
      <c r="A9" s="214">
        <v>3</v>
      </c>
      <c r="B9" s="745"/>
      <c r="C9" s="746"/>
      <c r="D9" s="746"/>
      <c r="E9" s="746"/>
      <c r="F9" s="746"/>
      <c r="G9" s="746"/>
      <c r="H9" s="746"/>
      <c r="I9" s="746"/>
      <c r="J9" s="746"/>
      <c r="K9" s="746"/>
      <c r="L9" s="746"/>
      <c r="M9" s="746"/>
      <c r="N9" s="746"/>
      <c r="O9" s="746"/>
      <c r="P9" s="747"/>
      <c r="Q9" s="748"/>
      <c r="R9" s="749"/>
      <c r="S9" s="749"/>
      <c r="T9" s="749"/>
      <c r="U9" s="749"/>
      <c r="V9" s="749"/>
      <c r="W9" s="749"/>
      <c r="X9" s="749"/>
      <c r="Y9" s="749"/>
      <c r="Z9" s="749"/>
      <c r="AA9" s="749"/>
      <c r="AB9" s="749"/>
      <c r="AC9" s="749"/>
      <c r="AD9" s="749"/>
      <c r="AE9" s="750"/>
      <c r="AF9" s="751"/>
      <c r="AG9" s="752"/>
      <c r="AH9" s="752"/>
      <c r="AI9" s="752"/>
      <c r="AJ9" s="753"/>
      <c r="AK9" s="754"/>
      <c r="AL9" s="755"/>
      <c r="AM9" s="755"/>
      <c r="AN9" s="755"/>
      <c r="AO9" s="755"/>
      <c r="AP9" s="755"/>
      <c r="AQ9" s="755"/>
      <c r="AR9" s="755"/>
      <c r="AS9" s="755"/>
      <c r="AT9" s="755"/>
      <c r="AU9" s="756"/>
      <c r="AV9" s="756"/>
      <c r="AW9" s="756"/>
      <c r="AX9" s="756"/>
      <c r="AY9" s="757"/>
      <c r="AZ9" s="205"/>
      <c r="BA9" s="205"/>
      <c r="BB9" s="205"/>
      <c r="BC9" s="205"/>
      <c r="BD9" s="205"/>
      <c r="BE9" s="206"/>
      <c r="BF9" s="206"/>
      <c r="BG9" s="206"/>
      <c r="BH9" s="206"/>
      <c r="BI9" s="206"/>
      <c r="BJ9" s="206"/>
      <c r="BK9" s="206"/>
      <c r="BL9" s="206"/>
      <c r="BM9" s="206"/>
      <c r="BN9" s="206"/>
      <c r="BO9" s="206"/>
      <c r="BP9" s="206"/>
      <c r="BQ9" s="215">
        <v>3</v>
      </c>
      <c r="BR9" s="216"/>
      <c r="BS9" s="758"/>
      <c r="BT9" s="759"/>
      <c r="BU9" s="759"/>
      <c r="BV9" s="759"/>
      <c r="BW9" s="759"/>
      <c r="BX9" s="759"/>
      <c r="BY9" s="759"/>
      <c r="BZ9" s="759"/>
      <c r="CA9" s="759"/>
      <c r="CB9" s="759"/>
      <c r="CC9" s="759"/>
      <c r="CD9" s="759"/>
      <c r="CE9" s="759"/>
      <c r="CF9" s="759"/>
      <c r="CG9" s="760"/>
      <c r="CH9" s="771"/>
      <c r="CI9" s="772"/>
      <c r="CJ9" s="772"/>
      <c r="CK9" s="772"/>
      <c r="CL9" s="773"/>
      <c r="CM9" s="771"/>
      <c r="CN9" s="772"/>
      <c r="CO9" s="772"/>
      <c r="CP9" s="772"/>
      <c r="CQ9" s="773"/>
      <c r="CR9" s="771"/>
      <c r="CS9" s="772"/>
      <c r="CT9" s="772"/>
      <c r="CU9" s="772"/>
      <c r="CV9" s="773"/>
      <c r="CW9" s="771"/>
      <c r="CX9" s="772"/>
      <c r="CY9" s="772"/>
      <c r="CZ9" s="772"/>
      <c r="DA9" s="773"/>
      <c r="DB9" s="771"/>
      <c r="DC9" s="772"/>
      <c r="DD9" s="772"/>
      <c r="DE9" s="772"/>
      <c r="DF9" s="773"/>
      <c r="DG9" s="771"/>
      <c r="DH9" s="772"/>
      <c r="DI9" s="772"/>
      <c r="DJ9" s="772"/>
      <c r="DK9" s="773"/>
      <c r="DL9" s="771"/>
      <c r="DM9" s="772"/>
      <c r="DN9" s="772"/>
      <c r="DO9" s="772"/>
      <c r="DP9" s="773"/>
      <c r="DQ9" s="771"/>
      <c r="DR9" s="772"/>
      <c r="DS9" s="772"/>
      <c r="DT9" s="772"/>
      <c r="DU9" s="773"/>
      <c r="DV9" s="774"/>
      <c r="DW9" s="775"/>
      <c r="DX9" s="775"/>
      <c r="DY9" s="775"/>
      <c r="DZ9" s="776"/>
      <c r="EA9" s="207"/>
    </row>
    <row r="10" spans="1:131" s="208" customFormat="1" ht="26.25" customHeight="1" x14ac:dyDescent="0.15">
      <c r="A10" s="214">
        <v>4</v>
      </c>
      <c r="B10" s="745"/>
      <c r="C10" s="746"/>
      <c r="D10" s="746"/>
      <c r="E10" s="746"/>
      <c r="F10" s="746"/>
      <c r="G10" s="746"/>
      <c r="H10" s="746"/>
      <c r="I10" s="746"/>
      <c r="J10" s="746"/>
      <c r="K10" s="746"/>
      <c r="L10" s="746"/>
      <c r="M10" s="746"/>
      <c r="N10" s="746"/>
      <c r="O10" s="746"/>
      <c r="P10" s="747"/>
      <c r="Q10" s="748"/>
      <c r="R10" s="749"/>
      <c r="S10" s="749"/>
      <c r="T10" s="749"/>
      <c r="U10" s="749"/>
      <c r="V10" s="749"/>
      <c r="W10" s="749"/>
      <c r="X10" s="749"/>
      <c r="Y10" s="749"/>
      <c r="Z10" s="749"/>
      <c r="AA10" s="749"/>
      <c r="AB10" s="749"/>
      <c r="AC10" s="749"/>
      <c r="AD10" s="749"/>
      <c r="AE10" s="750"/>
      <c r="AF10" s="751"/>
      <c r="AG10" s="752"/>
      <c r="AH10" s="752"/>
      <c r="AI10" s="752"/>
      <c r="AJ10" s="753"/>
      <c r="AK10" s="754"/>
      <c r="AL10" s="755"/>
      <c r="AM10" s="755"/>
      <c r="AN10" s="755"/>
      <c r="AO10" s="755"/>
      <c r="AP10" s="755"/>
      <c r="AQ10" s="755"/>
      <c r="AR10" s="755"/>
      <c r="AS10" s="755"/>
      <c r="AT10" s="755"/>
      <c r="AU10" s="756"/>
      <c r="AV10" s="756"/>
      <c r="AW10" s="756"/>
      <c r="AX10" s="756"/>
      <c r="AY10" s="757"/>
      <c r="AZ10" s="205"/>
      <c r="BA10" s="205"/>
      <c r="BB10" s="205"/>
      <c r="BC10" s="205"/>
      <c r="BD10" s="205"/>
      <c r="BE10" s="206"/>
      <c r="BF10" s="206"/>
      <c r="BG10" s="206"/>
      <c r="BH10" s="206"/>
      <c r="BI10" s="206"/>
      <c r="BJ10" s="206"/>
      <c r="BK10" s="206"/>
      <c r="BL10" s="206"/>
      <c r="BM10" s="206"/>
      <c r="BN10" s="206"/>
      <c r="BO10" s="206"/>
      <c r="BP10" s="206"/>
      <c r="BQ10" s="215">
        <v>4</v>
      </c>
      <c r="BR10" s="216"/>
      <c r="BS10" s="758"/>
      <c r="BT10" s="759"/>
      <c r="BU10" s="759"/>
      <c r="BV10" s="759"/>
      <c r="BW10" s="759"/>
      <c r="BX10" s="759"/>
      <c r="BY10" s="759"/>
      <c r="BZ10" s="759"/>
      <c r="CA10" s="759"/>
      <c r="CB10" s="759"/>
      <c r="CC10" s="759"/>
      <c r="CD10" s="759"/>
      <c r="CE10" s="759"/>
      <c r="CF10" s="759"/>
      <c r="CG10" s="760"/>
      <c r="CH10" s="771"/>
      <c r="CI10" s="772"/>
      <c r="CJ10" s="772"/>
      <c r="CK10" s="772"/>
      <c r="CL10" s="773"/>
      <c r="CM10" s="771"/>
      <c r="CN10" s="772"/>
      <c r="CO10" s="772"/>
      <c r="CP10" s="772"/>
      <c r="CQ10" s="773"/>
      <c r="CR10" s="771"/>
      <c r="CS10" s="772"/>
      <c r="CT10" s="772"/>
      <c r="CU10" s="772"/>
      <c r="CV10" s="773"/>
      <c r="CW10" s="771"/>
      <c r="CX10" s="772"/>
      <c r="CY10" s="772"/>
      <c r="CZ10" s="772"/>
      <c r="DA10" s="773"/>
      <c r="DB10" s="771"/>
      <c r="DC10" s="772"/>
      <c r="DD10" s="772"/>
      <c r="DE10" s="772"/>
      <c r="DF10" s="773"/>
      <c r="DG10" s="771"/>
      <c r="DH10" s="772"/>
      <c r="DI10" s="772"/>
      <c r="DJ10" s="772"/>
      <c r="DK10" s="773"/>
      <c r="DL10" s="771"/>
      <c r="DM10" s="772"/>
      <c r="DN10" s="772"/>
      <c r="DO10" s="772"/>
      <c r="DP10" s="773"/>
      <c r="DQ10" s="771"/>
      <c r="DR10" s="772"/>
      <c r="DS10" s="772"/>
      <c r="DT10" s="772"/>
      <c r="DU10" s="773"/>
      <c r="DV10" s="774"/>
      <c r="DW10" s="775"/>
      <c r="DX10" s="775"/>
      <c r="DY10" s="775"/>
      <c r="DZ10" s="776"/>
      <c r="EA10" s="207"/>
    </row>
    <row r="11" spans="1:131" s="208" customFormat="1" ht="26.25" customHeight="1" x14ac:dyDescent="0.15">
      <c r="A11" s="214">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54"/>
      <c r="AL11" s="755"/>
      <c r="AM11" s="755"/>
      <c r="AN11" s="755"/>
      <c r="AO11" s="755"/>
      <c r="AP11" s="755"/>
      <c r="AQ11" s="755"/>
      <c r="AR11" s="755"/>
      <c r="AS11" s="755"/>
      <c r="AT11" s="755"/>
      <c r="AU11" s="756"/>
      <c r="AV11" s="756"/>
      <c r="AW11" s="756"/>
      <c r="AX11" s="756"/>
      <c r="AY11" s="757"/>
      <c r="AZ11" s="205"/>
      <c r="BA11" s="205"/>
      <c r="BB11" s="205"/>
      <c r="BC11" s="205"/>
      <c r="BD11" s="205"/>
      <c r="BE11" s="206"/>
      <c r="BF11" s="206"/>
      <c r="BG11" s="206"/>
      <c r="BH11" s="206"/>
      <c r="BI11" s="206"/>
      <c r="BJ11" s="206"/>
      <c r="BK11" s="206"/>
      <c r="BL11" s="206"/>
      <c r="BM11" s="206"/>
      <c r="BN11" s="206"/>
      <c r="BO11" s="206"/>
      <c r="BP11" s="206"/>
      <c r="BQ11" s="215">
        <v>5</v>
      </c>
      <c r="BR11" s="216"/>
      <c r="BS11" s="758"/>
      <c r="BT11" s="759"/>
      <c r="BU11" s="759"/>
      <c r="BV11" s="759"/>
      <c r="BW11" s="759"/>
      <c r="BX11" s="759"/>
      <c r="BY11" s="759"/>
      <c r="BZ11" s="759"/>
      <c r="CA11" s="759"/>
      <c r="CB11" s="759"/>
      <c r="CC11" s="759"/>
      <c r="CD11" s="759"/>
      <c r="CE11" s="759"/>
      <c r="CF11" s="759"/>
      <c r="CG11" s="760"/>
      <c r="CH11" s="771"/>
      <c r="CI11" s="772"/>
      <c r="CJ11" s="772"/>
      <c r="CK11" s="772"/>
      <c r="CL11" s="773"/>
      <c r="CM11" s="771"/>
      <c r="CN11" s="772"/>
      <c r="CO11" s="772"/>
      <c r="CP11" s="772"/>
      <c r="CQ11" s="773"/>
      <c r="CR11" s="771"/>
      <c r="CS11" s="772"/>
      <c r="CT11" s="772"/>
      <c r="CU11" s="772"/>
      <c r="CV11" s="773"/>
      <c r="CW11" s="771"/>
      <c r="CX11" s="772"/>
      <c r="CY11" s="772"/>
      <c r="CZ11" s="772"/>
      <c r="DA11" s="773"/>
      <c r="DB11" s="771"/>
      <c r="DC11" s="772"/>
      <c r="DD11" s="772"/>
      <c r="DE11" s="772"/>
      <c r="DF11" s="773"/>
      <c r="DG11" s="771"/>
      <c r="DH11" s="772"/>
      <c r="DI11" s="772"/>
      <c r="DJ11" s="772"/>
      <c r="DK11" s="773"/>
      <c r="DL11" s="771"/>
      <c r="DM11" s="772"/>
      <c r="DN11" s="772"/>
      <c r="DO11" s="772"/>
      <c r="DP11" s="773"/>
      <c r="DQ11" s="771"/>
      <c r="DR11" s="772"/>
      <c r="DS11" s="772"/>
      <c r="DT11" s="772"/>
      <c r="DU11" s="773"/>
      <c r="DV11" s="774"/>
      <c r="DW11" s="775"/>
      <c r="DX11" s="775"/>
      <c r="DY11" s="775"/>
      <c r="DZ11" s="776"/>
      <c r="EA11" s="207"/>
    </row>
    <row r="12" spans="1:131" s="208" customFormat="1" ht="26.25" customHeight="1" x14ac:dyDescent="0.15">
      <c r="A12" s="214">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05"/>
      <c r="BA12" s="205"/>
      <c r="BB12" s="205"/>
      <c r="BC12" s="205"/>
      <c r="BD12" s="205"/>
      <c r="BE12" s="206"/>
      <c r="BF12" s="206"/>
      <c r="BG12" s="206"/>
      <c r="BH12" s="206"/>
      <c r="BI12" s="206"/>
      <c r="BJ12" s="206"/>
      <c r="BK12" s="206"/>
      <c r="BL12" s="206"/>
      <c r="BM12" s="206"/>
      <c r="BN12" s="206"/>
      <c r="BO12" s="206"/>
      <c r="BP12" s="206"/>
      <c r="BQ12" s="215">
        <v>6</v>
      </c>
      <c r="BR12" s="216"/>
      <c r="BS12" s="758"/>
      <c r="BT12" s="759"/>
      <c r="BU12" s="759"/>
      <c r="BV12" s="759"/>
      <c r="BW12" s="759"/>
      <c r="BX12" s="759"/>
      <c r="BY12" s="759"/>
      <c r="BZ12" s="759"/>
      <c r="CA12" s="759"/>
      <c r="CB12" s="759"/>
      <c r="CC12" s="759"/>
      <c r="CD12" s="759"/>
      <c r="CE12" s="759"/>
      <c r="CF12" s="759"/>
      <c r="CG12" s="760"/>
      <c r="CH12" s="771"/>
      <c r="CI12" s="772"/>
      <c r="CJ12" s="772"/>
      <c r="CK12" s="772"/>
      <c r="CL12" s="773"/>
      <c r="CM12" s="771"/>
      <c r="CN12" s="772"/>
      <c r="CO12" s="772"/>
      <c r="CP12" s="772"/>
      <c r="CQ12" s="773"/>
      <c r="CR12" s="771"/>
      <c r="CS12" s="772"/>
      <c r="CT12" s="772"/>
      <c r="CU12" s="772"/>
      <c r="CV12" s="773"/>
      <c r="CW12" s="771"/>
      <c r="CX12" s="772"/>
      <c r="CY12" s="772"/>
      <c r="CZ12" s="772"/>
      <c r="DA12" s="773"/>
      <c r="DB12" s="771"/>
      <c r="DC12" s="772"/>
      <c r="DD12" s="772"/>
      <c r="DE12" s="772"/>
      <c r="DF12" s="773"/>
      <c r="DG12" s="771"/>
      <c r="DH12" s="772"/>
      <c r="DI12" s="772"/>
      <c r="DJ12" s="772"/>
      <c r="DK12" s="773"/>
      <c r="DL12" s="771"/>
      <c r="DM12" s="772"/>
      <c r="DN12" s="772"/>
      <c r="DO12" s="772"/>
      <c r="DP12" s="773"/>
      <c r="DQ12" s="771"/>
      <c r="DR12" s="772"/>
      <c r="DS12" s="772"/>
      <c r="DT12" s="772"/>
      <c r="DU12" s="773"/>
      <c r="DV12" s="774"/>
      <c r="DW12" s="775"/>
      <c r="DX12" s="775"/>
      <c r="DY12" s="775"/>
      <c r="DZ12" s="776"/>
      <c r="EA12" s="207"/>
    </row>
    <row r="13" spans="1:131" s="208" customFormat="1" ht="26.25" customHeight="1" x14ac:dyDescent="0.15">
      <c r="A13" s="214">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05"/>
      <c r="BA13" s="205"/>
      <c r="BB13" s="205"/>
      <c r="BC13" s="205"/>
      <c r="BD13" s="205"/>
      <c r="BE13" s="206"/>
      <c r="BF13" s="206"/>
      <c r="BG13" s="206"/>
      <c r="BH13" s="206"/>
      <c r="BI13" s="206"/>
      <c r="BJ13" s="206"/>
      <c r="BK13" s="206"/>
      <c r="BL13" s="206"/>
      <c r="BM13" s="206"/>
      <c r="BN13" s="206"/>
      <c r="BO13" s="206"/>
      <c r="BP13" s="206"/>
      <c r="BQ13" s="215">
        <v>7</v>
      </c>
      <c r="BR13" s="216"/>
      <c r="BS13" s="758"/>
      <c r="BT13" s="759"/>
      <c r="BU13" s="759"/>
      <c r="BV13" s="759"/>
      <c r="BW13" s="759"/>
      <c r="BX13" s="759"/>
      <c r="BY13" s="759"/>
      <c r="BZ13" s="759"/>
      <c r="CA13" s="759"/>
      <c r="CB13" s="759"/>
      <c r="CC13" s="759"/>
      <c r="CD13" s="759"/>
      <c r="CE13" s="759"/>
      <c r="CF13" s="759"/>
      <c r="CG13" s="760"/>
      <c r="CH13" s="771"/>
      <c r="CI13" s="772"/>
      <c r="CJ13" s="772"/>
      <c r="CK13" s="772"/>
      <c r="CL13" s="773"/>
      <c r="CM13" s="771"/>
      <c r="CN13" s="772"/>
      <c r="CO13" s="772"/>
      <c r="CP13" s="772"/>
      <c r="CQ13" s="773"/>
      <c r="CR13" s="771"/>
      <c r="CS13" s="772"/>
      <c r="CT13" s="772"/>
      <c r="CU13" s="772"/>
      <c r="CV13" s="773"/>
      <c r="CW13" s="771"/>
      <c r="CX13" s="772"/>
      <c r="CY13" s="772"/>
      <c r="CZ13" s="772"/>
      <c r="DA13" s="773"/>
      <c r="DB13" s="771"/>
      <c r="DC13" s="772"/>
      <c r="DD13" s="772"/>
      <c r="DE13" s="772"/>
      <c r="DF13" s="773"/>
      <c r="DG13" s="771"/>
      <c r="DH13" s="772"/>
      <c r="DI13" s="772"/>
      <c r="DJ13" s="772"/>
      <c r="DK13" s="773"/>
      <c r="DL13" s="771"/>
      <c r="DM13" s="772"/>
      <c r="DN13" s="772"/>
      <c r="DO13" s="772"/>
      <c r="DP13" s="773"/>
      <c r="DQ13" s="771"/>
      <c r="DR13" s="772"/>
      <c r="DS13" s="772"/>
      <c r="DT13" s="772"/>
      <c r="DU13" s="773"/>
      <c r="DV13" s="774"/>
      <c r="DW13" s="775"/>
      <c r="DX13" s="775"/>
      <c r="DY13" s="775"/>
      <c r="DZ13" s="776"/>
      <c r="EA13" s="207"/>
    </row>
    <row r="14" spans="1:131" s="208" customFormat="1" ht="26.25" customHeight="1" x14ac:dyDescent="0.15">
      <c r="A14" s="214">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05"/>
      <c r="BA14" s="205"/>
      <c r="BB14" s="205"/>
      <c r="BC14" s="205"/>
      <c r="BD14" s="205"/>
      <c r="BE14" s="206"/>
      <c r="BF14" s="206"/>
      <c r="BG14" s="206"/>
      <c r="BH14" s="206"/>
      <c r="BI14" s="206"/>
      <c r="BJ14" s="206"/>
      <c r="BK14" s="206"/>
      <c r="BL14" s="206"/>
      <c r="BM14" s="206"/>
      <c r="BN14" s="206"/>
      <c r="BO14" s="206"/>
      <c r="BP14" s="206"/>
      <c r="BQ14" s="215">
        <v>8</v>
      </c>
      <c r="BR14" s="216"/>
      <c r="BS14" s="758"/>
      <c r="BT14" s="759"/>
      <c r="BU14" s="759"/>
      <c r="BV14" s="759"/>
      <c r="BW14" s="759"/>
      <c r="BX14" s="759"/>
      <c r="BY14" s="759"/>
      <c r="BZ14" s="759"/>
      <c r="CA14" s="759"/>
      <c r="CB14" s="759"/>
      <c r="CC14" s="759"/>
      <c r="CD14" s="759"/>
      <c r="CE14" s="759"/>
      <c r="CF14" s="759"/>
      <c r="CG14" s="760"/>
      <c r="CH14" s="771"/>
      <c r="CI14" s="772"/>
      <c r="CJ14" s="772"/>
      <c r="CK14" s="772"/>
      <c r="CL14" s="773"/>
      <c r="CM14" s="771"/>
      <c r="CN14" s="772"/>
      <c r="CO14" s="772"/>
      <c r="CP14" s="772"/>
      <c r="CQ14" s="773"/>
      <c r="CR14" s="771"/>
      <c r="CS14" s="772"/>
      <c r="CT14" s="772"/>
      <c r="CU14" s="772"/>
      <c r="CV14" s="773"/>
      <c r="CW14" s="771"/>
      <c r="CX14" s="772"/>
      <c r="CY14" s="772"/>
      <c r="CZ14" s="772"/>
      <c r="DA14" s="773"/>
      <c r="DB14" s="771"/>
      <c r="DC14" s="772"/>
      <c r="DD14" s="772"/>
      <c r="DE14" s="772"/>
      <c r="DF14" s="773"/>
      <c r="DG14" s="771"/>
      <c r="DH14" s="772"/>
      <c r="DI14" s="772"/>
      <c r="DJ14" s="772"/>
      <c r="DK14" s="773"/>
      <c r="DL14" s="771"/>
      <c r="DM14" s="772"/>
      <c r="DN14" s="772"/>
      <c r="DO14" s="772"/>
      <c r="DP14" s="773"/>
      <c r="DQ14" s="771"/>
      <c r="DR14" s="772"/>
      <c r="DS14" s="772"/>
      <c r="DT14" s="772"/>
      <c r="DU14" s="773"/>
      <c r="DV14" s="774"/>
      <c r="DW14" s="775"/>
      <c r="DX14" s="775"/>
      <c r="DY14" s="775"/>
      <c r="DZ14" s="776"/>
      <c r="EA14" s="207"/>
    </row>
    <row r="15" spans="1:131" s="208" customFormat="1" ht="26.25" customHeight="1" x14ac:dyDescent="0.15">
      <c r="A15" s="214">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05"/>
      <c r="BA15" s="205"/>
      <c r="BB15" s="205"/>
      <c r="BC15" s="205"/>
      <c r="BD15" s="205"/>
      <c r="BE15" s="206"/>
      <c r="BF15" s="206"/>
      <c r="BG15" s="206"/>
      <c r="BH15" s="206"/>
      <c r="BI15" s="206"/>
      <c r="BJ15" s="206"/>
      <c r="BK15" s="206"/>
      <c r="BL15" s="206"/>
      <c r="BM15" s="206"/>
      <c r="BN15" s="206"/>
      <c r="BO15" s="206"/>
      <c r="BP15" s="206"/>
      <c r="BQ15" s="215">
        <v>9</v>
      </c>
      <c r="BR15" s="216"/>
      <c r="BS15" s="758"/>
      <c r="BT15" s="759"/>
      <c r="BU15" s="759"/>
      <c r="BV15" s="759"/>
      <c r="BW15" s="759"/>
      <c r="BX15" s="759"/>
      <c r="BY15" s="759"/>
      <c r="BZ15" s="759"/>
      <c r="CA15" s="759"/>
      <c r="CB15" s="759"/>
      <c r="CC15" s="759"/>
      <c r="CD15" s="759"/>
      <c r="CE15" s="759"/>
      <c r="CF15" s="759"/>
      <c r="CG15" s="760"/>
      <c r="CH15" s="771"/>
      <c r="CI15" s="772"/>
      <c r="CJ15" s="772"/>
      <c r="CK15" s="772"/>
      <c r="CL15" s="773"/>
      <c r="CM15" s="771"/>
      <c r="CN15" s="772"/>
      <c r="CO15" s="772"/>
      <c r="CP15" s="772"/>
      <c r="CQ15" s="773"/>
      <c r="CR15" s="771"/>
      <c r="CS15" s="772"/>
      <c r="CT15" s="772"/>
      <c r="CU15" s="772"/>
      <c r="CV15" s="773"/>
      <c r="CW15" s="771"/>
      <c r="CX15" s="772"/>
      <c r="CY15" s="772"/>
      <c r="CZ15" s="772"/>
      <c r="DA15" s="773"/>
      <c r="DB15" s="771"/>
      <c r="DC15" s="772"/>
      <c r="DD15" s="772"/>
      <c r="DE15" s="772"/>
      <c r="DF15" s="773"/>
      <c r="DG15" s="771"/>
      <c r="DH15" s="772"/>
      <c r="DI15" s="772"/>
      <c r="DJ15" s="772"/>
      <c r="DK15" s="773"/>
      <c r="DL15" s="771"/>
      <c r="DM15" s="772"/>
      <c r="DN15" s="772"/>
      <c r="DO15" s="772"/>
      <c r="DP15" s="773"/>
      <c r="DQ15" s="771"/>
      <c r="DR15" s="772"/>
      <c r="DS15" s="772"/>
      <c r="DT15" s="772"/>
      <c r="DU15" s="773"/>
      <c r="DV15" s="774"/>
      <c r="DW15" s="775"/>
      <c r="DX15" s="775"/>
      <c r="DY15" s="775"/>
      <c r="DZ15" s="776"/>
      <c r="EA15" s="207"/>
    </row>
    <row r="16" spans="1:131" s="208" customFormat="1" ht="26.25" customHeight="1" x14ac:dyDescent="0.15">
      <c r="A16" s="214">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05"/>
      <c r="BA16" s="205"/>
      <c r="BB16" s="205"/>
      <c r="BC16" s="205"/>
      <c r="BD16" s="205"/>
      <c r="BE16" s="206"/>
      <c r="BF16" s="206"/>
      <c r="BG16" s="206"/>
      <c r="BH16" s="206"/>
      <c r="BI16" s="206"/>
      <c r="BJ16" s="206"/>
      <c r="BK16" s="206"/>
      <c r="BL16" s="206"/>
      <c r="BM16" s="206"/>
      <c r="BN16" s="206"/>
      <c r="BO16" s="206"/>
      <c r="BP16" s="206"/>
      <c r="BQ16" s="215">
        <v>10</v>
      </c>
      <c r="BR16" s="216"/>
      <c r="BS16" s="758"/>
      <c r="BT16" s="759"/>
      <c r="BU16" s="759"/>
      <c r="BV16" s="759"/>
      <c r="BW16" s="759"/>
      <c r="BX16" s="759"/>
      <c r="BY16" s="759"/>
      <c r="BZ16" s="759"/>
      <c r="CA16" s="759"/>
      <c r="CB16" s="759"/>
      <c r="CC16" s="759"/>
      <c r="CD16" s="759"/>
      <c r="CE16" s="759"/>
      <c r="CF16" s="759"/>
      <c r="CG16" s="760"/>
      <c r="CH16" s="771"/>
      <c r="CI16" s="772"/>
      <c r="CJ16" s="772"/>
      <c r="CK16" s="772"/>
      <c r="CL16" s="773"/>
      <c r="CM16" s="771"/>
      <c r="CN16" s="772"/>
      <c r="CO16" s="772"/>
      <c r="CP16" s="772"/>
      <c r="CQ16" s="773"/>
      <c r="CR16" s="771"/>
      <c r="CS16" s="772"/>
      <c r="CT16" s="772"/>
      <c r="CU16" s="772"/>
      <c r="CV16" s="773"/>
      <c r="CW16" s="771"/>
      <c r="CX16" s="772"/>
      <c r="CY16" s="772"/>
      <c r="CZ16" s="772"/>
      <c r="DA16" s="773"/>
      <c r="DB16" s="771"/>
      <c r="DC16" s="772"/>
      <c r="DD16" s="772"/>
      <c r="DE16" s="772"/>
      <c r="DF16" s="773"/>
      <c r="DG16" s="771"/>
      <c r="DH16" s="772"/>
      <c r="DI16" s="772"/>
      <c r="DJ16" s="772"/>
      <c r="DK16" s="773"/>
      <c r="DL16" s="771"/>
      <c r="DM16" s="772"/>
      <c r="DN16" s="772"/>
      <c r="DO16" s="772"/>
      <c r="DP16" s="773"/>
      <c r="DQ16" s="771"/>
      <c r="DR16" s="772"/>
      <c r="DS16" s="772"/>
      <c r="DT16" s="772"/>
      <c r="DU16" s="773"/>
      <c r="DV16" s="774"/>
      <c r="DW16" s="775"/>
      <c r="DX16" s="775"/>
      <c r="DY16" s="775"/>
      <c r="DZ16" s="776"/>
      <c r="EA16" s="207"/>
    </row>
    <row r="17" spans="1:131" s="208" customFormat="1" ht="26.25" customHeight="1" x14ac:dyDescent="0.15">
      <c r="A17" s="214">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05"/>
      <c r="BA17" s="205"/>
      <c r="BB17" s="205"/>
      <c r="BC17" s="205"/>
      <c r="BD17" s="205"/>
      <c r="BE17" s="206"/>
      <c r="BF17" s="206"/>
      <c r="BG17" s="206"/>
      <c r="BH17" s="206"/>
      <c r="BI17" s="206"/>
      <c r="BJ17" s="206"/>
      <c r="BK17" s="206"/>
      <c r="BL17" s="206"/>
      <c r="BM17" s="206"/>
      <c r="BN17" s="206"/>
      <c r="BO17" s="206"/>
      <c r="BP17" s="206"/>
      <c r="BQ17" s="215">
        <v>11</v>
      </c>
      <c r="BR17" s="216"/>
      <c r="BS17" s="758"/>
      <c r="BT17" s="759"/>
      <c r="BU17" s="759"/>
      <c r="BV17" s="759"/>
      <c r="BW17" s="759"/>
      <c r="BX17" s="759"/>
      <c r="BY17" s="759"/>
      <c r="BZ17" s="759"/>
      <c r="CA17" s="759"/>
      <c r="CB17" s="759"/>
      <c r="CC17" s="759"/>
      <c r="CD17" s="759"/>
      <c r="CE17" s="759"/>
      <c r="CF17" s="759"/>
      <c r="CG17" s="760"/>
      <c r="CH17" s="771"/>
      <c r="CI17" s="772"/>
      <c r="CJ17" s="772"/>
      <c r="CK17" s="772"/>
      <c r="CL17" s="773"/>
      <c r="CM17" s="771"/>
      <c r="CN17" s="772"/>
      <c r="CO17" s="772"/>
      <c r="CP17" s="772"/>
      <c r="CQ17" s="773"/>
      <c r="CR17" s="771"/>
      <c r="CS17" s="772"/>
      <c r="CT17" s="772"/>
      <c r="CU17" s="772"/>
      <c r="CV17" s="773"/>
      <c r="CW17" s="771"/>
      <c r="CX17" s="772"/>
      <c r="CY17" s="772"/>
      <c r="CZ17" s="772"/>
      <c r="DA17" s="773"/>
      <c r="DB17" s="771"/>
      <c r="DC17" s="772"/>
      <c r="DD17" s="772"/>
      <c r="DE17" s="772"/>
      <c r="DF17" s="773"/>
      <c r="DG17" s="771"/>
      <c r="DH17" s="772"/>
      <c r="DI17" s="772"/>
      <c r="DJ17" s="772"/>
      <c r="DK17" s="773"/>
      <c r="DL17" s="771"/>
      <c r="DM17" s="772"/>
      <c r="DN17" s="772"/>
      <c r="DO17" s="772"/>
      <c r="DP17" s="773"/>
      <c r="DQ17" s="771"/>
      <c r="DR17" s="772"/>
      <c r="DS17" s="772"/>
      <c r="DT17" s="772"/>
      <c r="DU17" s="773"/>
      <c r="DV17" s="774"/>
      <c r="DW17" s="775"/>
      <c r="DX17" s="775"/>
      <c r="DY17" s="775"/>
      <c r="DZ17" s="776"/>
      <c r="EA17" s="207"/>
    </row>
    <row r="18" spans="1:131" s="208" customFormat="1" ht="26.25" customHeight="1" x14ac:dyDescent="0.15">
      <c r="A18" s="214">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05"/>
      <c r="BA18" s="205"/>
      <c r="BB18" s="205"/>
      <c r="BC18" s="205"/>
      <c r="BD18" s="205"/>
      <c r="BE18" s="206"/>
      <c r="BF18" s="206"/>
      <c r="BG18" s="206"/>
      <c r="BH18" s="206"/>
      <c r="BI18" s="206"/>
      <c r="BJ18" s="206"/>
      <c r="BK18" s="206"/>
      <c r="BL18" s="206"/>
      <c r="BM18" s="206"/>
      <c r="BN18" s="206"/>
      <c r="BO18" s="206"/>
      <c r="BP18" s="206"/>
      <c r="BQ18" s="215">
        <v>12</v>
      </c>
      <c r="BR18" s="216"/>
      <c r="BS18" s="758"/>
      <c r="BT18" s="759"/>
      <c r="BU18" s="759"/>
      <c r="BV18" s="759"/>
      <c r="BW18" s="759"/>
      <c r="BX18" s="759"/>
      <c r="BY18" s="759"/>
      <c r="BZ18" s="759"/>
      <c r="CA18" s="759"/>
      <c r="CB18" s="759"/>
      <c r="CC18" s="759"/>
      <c r="CD18" s="759"/>
      <c r="CE18" s="759"/>
      <c r="CF18" s="759"/>
      <c r="CG18" s="760"/>
      <c r="CH18" s="771"/>
      <c r="CI18" s="772"/>
      <c r="CJ18" s="772"/>
      <c r="CK18" s="772"/>
      <c r="CL18" s="773"/>
      <c r="CM18" s="771"/>
      <c r="CN18" s="772"/>
      <c r="CO18" s="772"/>
      <c r="CP18" s="772"/>
      <c r="CQ18" s="773"/>
      <c r="CR18" s="771"/>
      <c r="CS18" s="772"/>
      <c r="CT18" s="772"/>
      <c r="CU18" s="772"/>
      <c r="CV18" s="773"/>
      <c r="CW18" s="771"/>
      <c r="CX18" s="772"/>
      <c r="CY18" s="772"/>
      <c r="CZ18" s="772"/>
      <c r="DA18" s="773"/>
      <c r="DB18" s="771"/>
      <c r="DC18" s="772"/>
      <c r="DD18" s="772"/>
      <c r="DE18" s="772"/>
      <c r="DF18" s="773"/>
      <c r="DG18" s="771"/>
      <c r="DH18" s="772"/>
      <c r="DI18" s="772"/>
      <c r="DJ18" s="772"/>
      <c r="DK18" s="773"/>
      <c r="DL18" s="771"/>
      <c r="DM18" s="772"/>
      <c r="DN18" s="772"/>
      <c r="DO18" s="772"/>
      <c r="DP18" s="773"/>
      <c r="DQ18" s="771"/>
      <c r="DR18" s="772"/>
      <c r="DS18" s="772"/>
      <c r="DT18" s="772"/>
      <c r="DU18" s="773"/>
      <c r="DV18" s="774"/>
      <c r="DW18" s="775"/>
      <c r="DX18" s="775"/>
      <c r="DY18" s="775"/>
      <c r="DZ18" s="776"/>
      <c r="EA18" s="207"/>
    </row>
    <row r="19" spans="1:131" s="208" customFormat="1" ht="26.25" customHeight="1" x14ac:dyDescent="0.15">
      <c r="A19" s="214">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05"/>
      <c r="BA19" s="205"/>
      <c r="BB19" s="205"/>
      <c r="BC19" s="205"/>
      <c r="BD19" s="205"/>
      <c r="BE19" s="206"/>
      <c r="BF19" s="206"/>
      <c r="BG19" s="206"/>
      <c r="BH19" s="206"/>
      <c r="BI19" s="206"/>
      <c r="BJ19" s="206"/>
      <c r="BK19" s="206"/>
      <c r="BL19" s="206"/>
      <c r="BM19" s="206"/>
      <c r="BN19" s="206"/>
      <c r="BO19" s="206"/>
      <c r="BP19" s="206"/>
      <c r="BQ19" s="215">
        <v>13</v>
      </c>
      <c r="BR19" s="216"/>
      <c r="BS19" s="758"/>
      <c r="BT19" s="759"/>
      <c r="BU19" s="759"/>
      <c r="BV19" s="759"/>
      <c r="BW19" s="759"/>
      <c r="BX19" s="759"/>
      <c r="BY19" s="759"/>
      <c r="BZ19" s="759"/>
      <c r="CA19" s="759"/>
      <c r="CB19" s="759"/>
      <c r="CC19" s="759"/>
      <c r="CD19" s="759"/>
      <c r="CE19" s="759"/>
      <c r="CF19" s="759"/>
      <c r="CG19" s="760"/>
      <c r="CH19" s="771"/>
      <c r="CI19" s="772"/>
      <c r="CJ19" s="772"/>
      <c r="CK19" s="772"/>
      <c r="CL19" s="773"/>
      <c r="CM19" s="771"/>
      <c r="CN19" s="772"/>
      <c r="CO19" s="772"/>
      <c r="CP19" s="772"/>
      <c r="CQ19" s="773"/>
      <c r="CR19" s="771"/>
      <c r="CS19" s="772"/>
      <c r="CT19" s="772"/>
      <c r="CU19" s="772"/>
      <c r="CV19" s="773"/>
      <c r="CW19" s="771"/>
      <c r="CX19" s="772"/>
      <c r="CY19" s="772"/>
      <c r="CZ19" s="772"/>
      <c r="DA19" s="773"/>
      <c r="DB19" s="771"/>
      <c r="DC19" s="772"/>
      <c r="DD19" s="772"/>
      <c r="DE19" s="772"/>
      <c r="DF19" s="773"/>
      <c r="DG19" s="771"/>
      <c r="DH19" s="772"/>
      <c r="DI19" s="772"/>
      <c r="DJ19" s="772"/>
      <c r="DK19" s="773"/>
      <c r="DL19" s="771"/>
      <c r="DM19" s="772"/>
      <c r="DN19" s="772"/>
      <c r="DO19" s="772"/>
      <c r="DP19" s="773"/>
      <c r="DQ19" s="771"/>
      <c r="DR19" s="772"/>
      <c r="DS19" s="772"/>
      <c r="DT19" s="772"/>
      <c r="DU19" s="773"/>
      <c r="DV19" s="774"/>
      <c r="DW19" s="775"/>
      <c r="DX19" s="775"/>
      <c r="DY19" s="775"/>
      <c r="DZ19" s="776"/>
      <c r="EA19" s="207"/>
    </row>
    <row r="20" spans="1:131" s="208" customFormat="1" ht="26.25" customHeight="1" x14ac:dyDescent="0.15">
      <c r="A20" s="214">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05"/>
      <c r="BA20" s="205"/>
      <c r="BB20" s="205"/>
      <c r="BC20" s="205"/>
      <c r="BD20" s="205"/>
      <c r="BE20" s="206"/>
      <c r="BF20" s="206"/>
      <c r="BG20" s="206"/>
      <c r="BH20" s="206"/>
      <c r="BI20" s="206"/>
      <c r="BJ20" s="206"/>
      <c r="BK20" s="206"/>
      <c r="BL20" s="206"/>
      <c r="BM20" s="206"/>
      <c r="BN20" s="206"/>
      <c r="BO20" s="206"/>
      <c r="BP20" s="206"/>
      <c r="BQ20" s="215">
        <v>14</v>
      </c>
      <c r="BR20" s="216"/>
      <c r="BS20" s="758"/>
      <c r="BT20" s="759"/>
      <c r="BU20" s="759"/>
      <c r="BV20" s="759"/>
      <c r="BW20" s="759"/>
      <c r="BX20" s="759"/>
      <c r="BY20" s="759"/>
      <c r="BZ20" s="759"/>
      <c r="CA20" s="759"/>
      <c r="CB20" s="759"/>
      <c r="CC20" s="759"/>
      <c r="CD20" s="759"/>
      <c r="CE20" s="759"/>
      <c r="CF20" s="759"/>
      <c r="CG20" s="760"/>
      <c r="CH20" s="771"/>
      <c r="CI20" s="772"/>
      <c r="CJ20" s="772"/>
      <c r="CK20" s="772"/>
      <c r="CL20" s="773"/>
      <c r="CM20" s="771"/>
      <c r="CN20" s="772"/>
      <c r="CO20" s="772"/>
      <c r="CP20" s="772"/>
      <c r="CQ20" s="773"/>
      <c r="CR20" s="771"/>
      <c r="CS20" s="772"/>
      <c r="CT20" s="772"/>
      <c r="CU20" s="772"/>
      <c r="CV20" s="773"/>
      <c r="CW20" s="771"/>
      <c r="CX20" s="772"/>
      <c r="CY20" s="772"/>
      <c r="CZ20" s="772"/>
      <c r="DA20" s="773"/>
      <c r="DB20" s="771"/>
      <c r="DC20" s="772"/>
      <c r="DD20" s="772"/>
      <c r="DE20" s="772"/>
      <c r="DF20" s="773"/>
      <c r="DG20" s="771"/>
      <c r="DH20" s="772"/>
      <c r="DI20" s="772"/>
      <c r="DJ20" s="772"/>
      <c r="DK20" s="773"/>
      <c r="DL20" s="771"/>
      <c r="DM20" s="772"/>
      <c r="DN20" s="772"/>
      <c r="DO20" s="772"/>
      <c r="DP20" s="773"/>
      <c r="DQ20" s="771"/>
      <c r="DR20" s="772"/>
      <c r="DS20" s="772"/>
      <c r="DT20" s="772"/>
      <c r="DU20" s="773"/>
      <c r="DV20" s="774"/>
      <c r="DW20" s="775"/>
      <c r="DX20" s="775"/>
      <c r="DY20" s="775"/>
      <c r="DZ20" s="776"/>
      <c r="EA20" s="207"/>
    </row>
    <row r="21" spans="1:131" s="208" customFormat="1" ht="26.25" customHeight="1" thickBot="1" x14ac:dyDescent="0.2">
      <c r="A21" s="214">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05"/>
      <c r="BA21" s="205"/>
      <c r="BB21" s="205"/>
      <c r="BC21" s="205"/>
      <c r="BD21" s="205"/>
      <c r="BE21" s="206"/>
      <c r="BF21" s="206"/>
      <c r="BG21" s="206"/>
      <c r="BH21" s="206"/>
      <c r="BI21" s="206"/>
      <c r="BJ21" s="206"/>
      <c r="BK21" s="206"/>
      <c r="BL21" s="206"/>
      <c r="BM21" s="206"/>
      <c r="BN21" s="206"/>
      <c r="BO21" s="206"/>
      <c r="BP21" s="206"/>
      <c r="BQ21" s="215">
        <v>15</v>
      </c>
      <c r="BR21" s="216"/>
      <c r="BS21" s="758"/>
      <c r="BT21" s="759"/>
      <c r="BU21" s="759"/>
      <c r="BV21" s="759"/>
      <c r="BW21" s="759"/>
      <c r="BX21" s="759"/>
      <c r="BY21" s="759"/>
      <c r="BZ21" s="759"/>
      <c r="CA21" s="759"/>
      <c r="CB21" s="759"/>
      <c r="CC21" s="759"/>
      <c r="CD21" s="759"/>
      <c r="CE21" s="759"/>
      <c r="CF21" s="759"/>
      <c r="CG21" s="760"/>
      <c r="CH21" s="771"/>
      <c r="CI21" s="772"/>
      <c r="CJ21" s="772"/>
      <c r="CK21" s="772"/>
      <c r="CL21" s="773"/>
      <c r="CM21" s="771"/>
      <c r="CN21" s="772"/>
      <c r="CO21" s="772"/>
      <c r="CP21" s="772"/>
      <c r="CQ21" s="773"/>
      <c r="CR21" s="771"/>
      <c r="CS21" s="772"/>
      <c r="CT21" s="772"/>
      <c r="CU21" s="772"/>
      <c r="CV21" s="773"/>
      <c r="CW21" s="771"/>
      <c r="CX21" s="772"/>
      <c r="CY21" s="772"/>
      <c r="CZ21" s="772"/>
      <c r="DA21" s="773"/>
      <c r="DB21" s="771"/>
      <c r="DC21" s="772"/>
      <c r="DD21" s="772"/>
      <c r="DE21" s="772"/>
      <c r="DF21" s="773"/>
      <c r="DG21" s="771"/>
      <c r="DH21" s="772"/>
      <c r="DI21" s="772"/>
      <c r="DJ21" s="772"/>
      <c r="DK21" s="773"/>
      <c r="DL21" s="771"/>
      <c r="DM21" s="772"/>
      <c r="DN21" s="772"/>
      <c r="DO21" s="772"/>
      <c r="DP21" s="773"/>
      <c r="DQ21" s="771"/>
      <c r="DR21" s="772"/>
      <c r="DS21" s="772"/>
      <c r="DT21" s="772"/>
      <c r="DU21" s="773"/>
      <c r="DV21" s="774"/>
      <c r="DW21" s="775"/>
      <c r="DX21" s="775"/>
      <c r="DY21" s="775"/>
      <c r="DZ21" s="776"/>
      <c r="EA21" s="207"/>
    </row>
    <row r="22" spans="1:131" s="208" customFormat="1" ht="26.25" customHeight="1" x14ac:dyDescent="0.15">
      <c r="A22" s="214">
        <v>16</v>
      </c>
      <c r="B22" s="745"/>
      <c r="C22" s="746"/>
      <c r="D22" s="746"/>
      <c r="E22" s="746"/>
      <c r="F22" s="746"/>
      <c r="G22" s="746"/>
      <c r="H22" s="746"/>
      <c r="I22" s="746"/>
      <c r="J22" s="746"/>
      <c r="K22" s="746"/>
      <c r="L22" s="746"/>
      <c r="M22" s="746"/>
      <c r="N22" s="746"/>
      <c r="O22" s="746"/>
      <c r="P22" s="747"/>
      <c r="Q22" s="777"/>
      <c r="R22" s="778"/>
      <c r="S22" s="778"/>
      <c r="T22" s="778"/>
      <c r="U22" s="778"/>
      <c r="V22" s="778"/>
      <c r="W22" s="778"/>
      <c r="X22" s="778"/>
      <c r="Y22" s="778"/>
      <c r="Z22" s="778"/>
      <c r="AA22" s="778"/>
      <c r="AB22" s="778"/>
      <c r="AC22" s="778"/>
      <c r="AD22" s="778"/>
      <c r="AE22" s="779"/>
      <c r="AF22" s="751"/>
      <c r="AG22" s="752"/>
      <c r="AH22" s="752"/>
      <c r="AI22" s="752"/>
      <c r="AJ22" s="753"/>
      <c r="AK22" s="792"/>
      <c r="AL22" s="793"/>
      <c r="AM22" s="793"/>
      <c r="AN22" s="793"/>
      <c r="AO22" s="793"/>
      <c r="AP22" s="793"/>
      <c r="AQ22" s="793"/>
      <c r="AR22" s="793"/>
      <c r="AS22" s="793"/>
      <c r="AT22" s="793"/>
      <c r="AU22" s="794"/>
      <c r="AV22" s="794"/>
      <c r="AW22" s="794"/>
      <c r="AX22" s="794"/>
      <c r="AY22" s="795"/>
      <c r="AZ22" s="796" t="s">
        <v>367</v>
      </c>
      <c r="BA22" s="796"/>
      <c r="BB22" s="796"/>
      <c r="BC22" s="796"/>
      <c r="BD22" s="797"/>
      <c r="BE22" s="206"/>
      <c r="BF22" s="206"/>
      <c r="BG22" s="206"/>
      <c r="BH22" s="206"/>
      <c r="BI22" s="206"/>
      <c r="BJ22" s="206"/>
      <c r="BK22" s="206"/>
      <c r="BL22" s="206"/>
      <c r="BM22" s="206"/>
      <c r="BN22" s="206"/>
      <c r="BO22" s="206"/>
      <c r="BP22" s="206"/>
      <c r="BQ22" s="215">
        <v>16</v>
      </c>
      <c r="BR22" s="216"/>
      <c r="BS22" s="758"/>
      <c r="BT22" s="759"/>
      <c r="BU22" s="759"/>
      <c r="BV22" s="759"/>
      <c r="BW22" s="759"/>
      <c r="BX22" s="759"/>
      <c r="BY22" s="759"/>
      <c r="BZ22" s="759"/>
      <c r="CA22" s="759"/>
      <c r="CB22" s="759"/>
      <c r="CC22" s="759"/>
      <c r="CD22" s="759"/>
      <c r="CE22" s="759"/>
      <c r="CF22" s="759"/>
      <c r="CG22" s="760"/>
      <c r="CH22" s="771"/>
      <c r="CI22" s="772"/>
      <c r="CJ22" s="772"/>
      <c r="CK22" s="772"/>
      <c r="CL22" s="773"/>
      <c r="CM22" s="771"/>
      <c r="CN22" s="772"/>
      <c r="CO22" s="772"/>
      <c r="CP22" s="772"/>
      <c r="CQ22" s="773"/>
      <c r="CR22" s="771"/>
      <c r="CS22" s="772"/>
      <c r="CT22" s="772"/>
      <c r="CU22" s="772"/>
      <c r="CV22" s="773"/>
      <c r="CW22" s="771"/>
      <c r="CX22" s="772"/>
      <c r="CY22" s="772"/>
      <c r="CZ22" s="772"/>
      <c r="DA22" s="773"/>
      <c r="DB22" s="771"/>
      <c r="DC22" s="772"/>
      <c r="DD22" s="772"/>
      <c r="DE22" s="772"/>
      <c r="DF22" s="773"/>
      <c r="DG22" s="771"/>
      <c r="DH22" s="772"/>
      <c r="DI22" s="772"/>
      <c r="DJ22" s="772"/>
      <c r="DK22" s="773"/>
      <c r="DL22" s="771"/>
      <c r="DM22" s="772"/>
      <c r="DN22" s="772"/>
      <c r="DO22" s="772"/>
      <c r="DP22" s="773"/>
      <c r="DQ22" s="771"/>
      <c r="DR22" s="772"/>
      <c r="DS22" s="772"/>
      <c r="DT22" s="772"/>
      <c r="DU22" s="773"/>
      <c r="DV22" s="774"/>
      <c r="DW22" s="775"/>
      <c r="DX22" s="775"/>
      <c r="DY22" s="775"/>
      <c r="DZ22" s="776"/>
      <c r="EA22" s="207"/>
    </row>
    <row r="23" spans="1:131" s="208" customFormat="1" ht="26.25" customHeight="1" thickBot="1" x14ac:dyDescent="0.2">
      <c r="A23" s="217" t="s">
        <v>368</v>
      </c>
      <c r="B23" s="780" t="s">
        <v>369</v>
      </c>
      <c r="C23" s="781"/>
      <c r="D23" s="781"/>
      <c r="E23" s="781"/>
      <c r="F23" s="781"/>
      <c r="G23" s="781"/>
      <c r="H23" s="781"/>
      <c r="I23" s="781"/>
      <c r="J23" s="781"/>
      <c r="K23" s="781"/>
      <c r="L23" s="781"/>
      <c r="M23" s="781"/>
      <c r="N23" s="781"/>
      <c r="O23" s="781"/>
      <c r="P23" s="782"/>
      <c r="Q23" s="783">
        <v>32783</v>
      </c>
      <c r="R23" s="784"/>
      <c r="S23" s="784"/>
      <c r="T23" s="784"/>
      <c r="U23" s="784"/>
      <c r="V23" s="784">
        <v>30530</v>
      </c>
      <c r="W23" s="784"/>
      <c r="X23" s="784"/>
      <c r="Y23" s="784"/>
      <c r="Z23" s="784"/>
      <c r="AA23" s="784">
        <v>2253</v>
      </c>
      <c r="AB23" s="784"/>
      <c r="AC23" s="784"/>
      <c r="AD23" s="784"/>
      <c r="AE23" s="785"/>
      <c r="AF23" s="786">
        <v>113</v>
      </c>
      <c r="AG23" s="784"/>
      <c r="AH23" s="784"/>
      <c r="AI23" s="784"/>
      <c r="AJ23" s="787"/>
      <c r="AK23" s="788"/>
      <c r="AL23" s="789"/>
      <c r="AM23" s="789"/>
      <c r="AN23" s="789"/>
      <c r="AO23" s="789"/>
      <c r="AP23" s="784">
        <v>26176</v>
      </c>
      <c r="AQ23" s="784"/>
      <c r="AR23" s="784"/>
      <c r="AS23" s="784"/>
      <c r="AT23" s="784"/>
      <c r="AU23" s="790"/>
      <c r="AV23" s="790"/>
      <c r="AW23" s="790"/>
      <c r="AX23" s="790"/>
      <c r="AY23" s="791"/>
      <c r="AZ23" s="799" t="s">
        <v>111</v>
      </c>
      <c r="BA23" s="800"/>
      <c r="BB23" s="800"/>
      <c r="BC23" s="800"/>
      <c r="BD23" s="801"/>
      <c r="BE23" s="206"/>
      <c r="BF23" s="206"/>
      <c r="BG23" s="206"/>
      <c r="BH23" s="206"/>
      <c r="BI23" s="206"/>
      <c r="BJ23" s="206"/>
      <c r="BK23" s="206"/>
      <c r="BL23" s="206"/>
      <c r="BM23" s="206"/>
      <c r="BN23" s="206"/>
      <c r="BO23" s="206"/>
      <c r="BP23" s="206"/>
      <c r="BQ23" s="215">
        <v>17</v>
      </c>
      <c r="BR23" s="216"/>
      <c r="BS23" s="758"/>
      <c r="BT23" s="759"/>
      <c r="BU23" s="759"/>
      <c r="BV23" s="759"/>
      <c r="BW23" s="759"/>
      <c r="BX23" s="759"/>
      <c r="BY23" s="759"/>
      <c r="BZ23" s="759"/>
      <c r="CA23" s="759"/>
      <c r="CB23" s="759"/>
      <c r="CC23" s="759"/>
      <c r="CD23" s="759"/>
      <c r="CE23" s="759"/>
      <c r="CF23" s="759"/>
      <c r="CG23" s="760"/>
      <c r="CH23" s="771"/>
      <c r="CI23" s="772"/>
      <c r="CJ23" s="772"/>
      <c r="CK23" s="772"/>
      <c r="CL23" s="773"/>
      <c r="CM23" s="771"/>
      <c r="CN23" s="772"/>
      <c r="CO23" s="772"/>
      <c r="CP23" s="772"/>
      <c r="CQ23" s="773"/>
      <c r="CR23" s="771"/>
      <c r="CS23" s="772"/>
      <c r="CT23" s="772"/>
      <c r="CU23" s="772"/>
      <c r="CV23" s="773"/>
      <c r="CW23" s="771"/>
      <c r="CX23" s="772"/>
      <c r="CY23" s="772"/>
      <c r="CZ23" s="772"/>
      <c r="DA23" s="773"/>
      <c r="DB23" s="771"/>
      <c r="DC23" s="772"/>
      <c r="DD23" s="772"/>
      <c r="DE23" s="772"/>
      <c r="DF23" s="773"/>
      <c r="DG23" s="771"/>
      <c r="DH23" s="772"/>
      <c r="DI23" s="772"/>
      <c r="DJ23" s="772"/>
      <c r="DK23" s="773"/>
      <c r="DL23" s="771"/>
      <c r="DM23" s="772"/>
      <c r="DN23" s="772"/>
      <c r="DO23" s="772"/>
      <c r="DP23" s="773"/>
      <c r="DQ23" s="771"/>
      <c r="DR23" s="772"/>
      <c r="DS23" s="772"/>
      <c r="DT23" s="772"/>
      <c r="DU23" s="773"/>
      <c r="DV23" s="774"/>
      <c r="DW23" s="775"/>
      <c r="DX23" s="775"/>
      <c r="DY23" s="775"/>
      <c r="DZ23" s="776"/>
      <c r="EA23" s="207"/>
    </row>
    <row r="24" spans="1:131" s="208" customFormat="1" ht="26.25" customHeight="1" x14ac:dyDescent="0.15">
      <c r="A24" s="798" t="s">
        <v>370</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5"/>
      <c r="BA24" s="205"/>
      <c r="BB24" s="205"/>
      <c r="BC24" s="205"/>
      <c r="BD24" s="205"/>
      <c r="BE24" s="206"/>
      <c r="BF24" s="206"/>
      <c r="BG24" s="206"/>
      <c r="BH24" s="206"/>
      <c r="BI24" s="206"/>
      <c r="BJ24" s="206"/>
      <c r="BK24" s="206"/>
      <c r="BL24" s="206"/>
      <c r="BM24" s="206"/>
      <c r="BN24" s="206"/>
      <c r="BO24" s="206"/>
      <c r="BP24" s="206"/>
      <c r="BQ24" s="215">
        <v>18</v>
      </c>
      <c r="BR24" s="216"/>
      <c r="BS24" s="758"/>
      <c r="BT24" s="759"/>
      <c r="BU24" s="759"/>
      <c r="BV24" s="759"/>
      <c r="BW24" s="759"/>
      <c r="BX24" s="759"/>
      <c r="BY24" s="759"/>
      <c r="BZ24" s="759"/>
      <c r="CA24" s="759"/>
      <c r="CB24" s="759"/>
      <c r="CC24" s="759"/>
      <c r="CD24" s="759"/>
      <c r="CE24" s="759"/>
      <c r="CF24" s="759"/>
      <c r="CG24" s="760"/>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774"/>
      <c r="DW24" s="775"/>
      <c r="DX24" s="775"/>
      <c r="DY24" s="775"/>
      <c r="DZ24" s="776"/>
      <c r="EA24" s="207"/>
    </row>
    <row r="25" spans="1:131" s="200" customFormat="1" ht="26.25" customHeight="1" thickBot="1" x14ac:dyDescent="0.2">
      <c r="A25" s="739" t="s">
        <v>371</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5"/>
      <c r="BK25" s="205"/>
      <c r="BL25" s="205"/>
      <c r="BM25" s="205"/>
      <c r="BN25" s="205"/>
      <c r="BO25" s="218"/>
      <c r="BP25" s="218"/>
      <c r="BQ25" s="215">
        <v>19</v>
      </c>
      <c r="BR25" s="216"/>
      <c r="BS25" s="758"/>
      <c r="BT25" s="759"/>
      <c r="BU25" s="759"/>
      <c r="BV25" s="759"/>
      <c r="BW25" s="759"/>
      <c r="BX25" s="759"/>
      <c r="BY25" s="759"/>
      <c r="BZ25" s="759"/>
      <c r="CA25" s="759"/>
      <c r="CB25" s="759"/>
      <c r="CC25" s="759"/>
      <c r="CD25" s="759"/>
      <c r="CE25" s="759"/>
      <c r="CF25" s="759"/>
      <c r="CG25" s="760"/>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774"/>
      <c r="DW25" s="775"/>
      <c r="DX25" s="775"/>
      <c r="DY25" s="775"/>
      <c r="DZ25" s="776"/>
      <c r="EA25" s="199"/>
    </row>
    <row r="26" spans="1:131" s="200" customFormat="1" ht="26.25" customHeight="1" x14ac:dyDescent="0.15">
      <c r="A26" s="730" t="s">
        <v>348</v>
      </c>
      <c r="B26" s="731"/>
      <c r="C26" s="731"/>
      <c r="D26" s="731"/>
      <c r="E26" s="731"/>
      <c r="F26" s="731"/>
      <c r="G26" s="731"/>
      <c r="H26" s="731"/>
      <c r="I26" s="731"/>
      <c r="J26" s="731"/>
      <c r="K26" s="731"/>
      <c r="L26" s="731"/>
      <c r="M26" s="731"/>
      <c r="N26" s="731"/>
      <c r="O26" s="731"/>
      <c r="P26" s="732"/>
      <c r="Q26" s="707" t="s">
        <v>372</v>
      </c>
      <c r="R26" s="708"/>
      <c r="S26" s="708"/>
      <c r="T26" s="708"/>
      <c r="U26" s="709"/>
      <c r="V26" s="707" t="s">
        <v>373</v>
      </c>
      <c r="W26" s="708"/>
      <c r="X26" s="708"/>
      <c r="Y26" s="708"/>
      <c r="Z26" s="709"/>
      <c r="AA26" s="707" t="s">
        <v>374</v>
      </c>
      <c r="AB26" s="708"/>
      <c r="AC26" s="708"/>
      <c r="AD26" s="708"/>
      <c r="AE26" s="708"/>
      <c r="AF26" s="802" t="s">
        <v>375</v>
      </c>
      <c r="AG26" s="803"/>
      <c r="AH26" s="803"/>
      <c r="AI26" s="803"/>
      <c r="AJ26" s="804"/>
      <c r="AK26" s="708" t="s">
        <v>376</v>
      </c>
      <c r="AL26" s="708"/>
      <c r="AM26" s="708"/>
      <c r="AN26" s="708"/>
      <c r="AO26" s="709"/>
      <c r="AP26" s="707" t="s">
        <v>377</v>
      </c>
      <c r="AQ26" s="708"/>
      <c r="AR26" s="708"/>
      <c r="AS26" s="708"/>
      <c r="AT26" s="709"/>
      <c r="AU26" s="707" t="s">
        <v>378</v>
      </c>
      <c r="AV26" s="708"/>
      <c r="AW26" s="708"/>
      <c r="AX26" s="708"/>
      <c r="AY26" s="709"/>
      <c r="AZ26" s="707" t="s">
        <v>379</v>
      </c>
      <c r="BA26" s="708"/>
      <c r="BB26" s="708"/>
      <c r="BC26" s="708"/>
      <c r="BD26" s="709"/>
      <c r="BE26" s="707" t="s">
        <v>355</v>
      </c>
      <c r="BF26" s="708"/>
      <c r="BG26" s="708"/>
      <c r="BH26" s="708"/>
      <c r="BI26" s="719"/>
      <c r="BJ26" s="205"/>
      <c r="BK26" s="205"/>
      <c r="BL26" s="205"/>
      <c r="BM26" s="205"/>
      <c r="BN26" s="205"/>
      <c r="BO26" s="218"/>
      <c r="BP26" s="218"/>
      <c r="BQ26" s="215">
        <v>20</v>
      </c>
      <c r="BR26" s="216"/>
      <c r="BS26" s="758"/>
      <c r="BT26" s="759"/>
      <c r="BU26" s="759"/>
      <c r="BV26" s="759"/>
      <c r="BW26" s="759"/>
      <c r="BX26" s="759"/>
      <c r="BY26" s="759"/>
      <c r="BZ26" s="759"/>
      <c r="CA26" s="759"/>
      <c r="CB26" s="759"/>
      <c r="CC26" s="759"/>
      <c r="CD26" s="759"/>
      <c r="CE26" s="759"/>
      <c r="CF26" s="759"/>
      <c r="CG26" s="760"/>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774"/>
      <c r="DW26" s="775"/>
      <c r="DX26" s="775"/>
      <c r="DY26" s="775"/>
      <c r="DZ26" s="776"/>
      <c r="EA26" s="199"/>
    </row>
    <row r="27" spans="1:131" s="200" customFormat="1" ht="26.25" customHeight="1" thickBot="1" x14ac:dyDescent="0.2">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5"/>
      <c r="AG27" s="806"/>
      <c r="AH27" s="806"/>
      <c r="AI27" s="806"/>
      <c r="AJ27" s="807"/>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5"/>
      <c r="BK27" s="205"/>
      <c r="BL27" s="205"/>
      <c r="BM27" s="205"/>
      <c r="BN27" s="205"/>
      <c r="BO27" s="218"/>
      <c r="BP27" s="218"/>
      <c r="BQ27" s="215">
        <v>21</v>
      </c>
      <c r="BR27" s="216"/>
      <c r="BS27" s="758"/>
      <c r="BT27" s="759"/>
      <c r="BU27" s="759"/>
      <c r="BV27" s="759"/>
      <c r="BW27" s="759"/>
      <c r="BX27" s="759"/>
      <c r="BY27" s="759"/>
      <c r="BZ27" s="759"/>
      <c r="CA27" s="759"/>
      <c r="CB27" s="759"/>
      <c r="CC27" s="759"/>
      <c r="CD27" s="759"/>
      <c r="CE27" s="759"/>
      <c r="CF27" s="759"/>
      <c r="CG27" s="760"/>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774"/>
      <c r="DW27" s="775"/>
      <c r="DX27" s="775"/>
      <c r="DY27" s="775"/>
      <c r="DZ27" s="776"/>
      <c r="EA27" s="199"/>
    </row>
    <row r="28" spans="1:131" s="200" customFormat="1" ht="26.25" customHeight="1" thickTop="1" x14ac:dyDescent="0.15">
      <c r="A28" s="219">
        <v>1</v>
      </c>
      <c r="B28" s="721" t="s">
        <v>380</v>
      </c>
      <c r="C28" s="722"/>
      <c r="D28" s="722"/>
      <c r="E28" s="722"/>
      <c r="F28" s="722"/>
      <c r="G28" s="722"/>
      <c r="H28" s="722"/>
      <c r="I28" s="722"/>
      <c r="J28" s="722"/>
      <c r="K28" s="722"/>
      <c r="L28" s="722"/>
      <c r="M28" s="722"/>
      <c r="N28" s="722"/>
      <c r="O28" s="722"/>
      <c r="P28" s="723"/>
      <c r="Q28" s="812">
        <v>7125</v>
      </c>
      <c r="R28" s="813"/>
      <c r="S28" s="813"/>
      <c r="T28" s="813"/>
      <c r="U28" s="813"/>
      <c r="V28" s="813">
        <v>6843</v>
      </c>
      <c r="W28" s="813"/>
      <c r="X28" s="813"/>
      <c r="Y28" s="813"/>
      <c r="Z28" s="813"/>
      <c r="AA28" s="813">
        <v>282</v>
      </c>
      <c r="AB28" s="813"/>
      <c r="AC28" s="813"/>
      <c r="AD28" s="813"/>
      <c r="AE28" s="814"/>
      <c r="AF28" s="815">
        <v>282</v>
      </c>
      <c r="AG28" s="813"/>
      <c r="AH28" s="813"/>
      <c r="AI28" s="813"/>
      <c r="AJ28" s="816"/>
      <c r="AK28" s="817">
        <v>623</v>
      </c>
      <c r="AL28" s="808"/>
      <c r="AM28" s="808"/>
      <c r="AN28" s="808"/>
      <c r="AO28" s="808"/>
      <c r="AP28" s="808" t="s">
        <v>559</v>
      </c>
      <c r="AQ28" s="808"/>
      <c r="AR28" s="808"/>
      <c r="AS28" s="808"/>
      <c r="AT28" s="808"/>
      <c r="AU28" s="808" t="s">
        <v>559</v>
      </c>
      <c r="AV28" s="808"/>
      <c r="AW28" s="808"/>
      <c r="AX28" s="808"/>
      <c r="AY28" s="808"/>
      <c r="AZ28" s="809" t="s">
        <v>559</v>
      </c>
      <c r="BA28" s="809"/>
      <c r="BB28" s="809"/>
      <c r="BC28" s="809"/>
      <c r="BD28" s="809"/>
      <c r="BE28" s="810"/>
      <c r="BF28" s="810"/>
      <c r="BG28" s="810"/>
      <c r="BH28" s="810"/>
      <c r="BI28" s="811"/>
      <c r="BJ28" s="205"/>
      <c r="BK28" s="205"/>
      <c r="BL28" s="205"/>
      <c r="BM28" s="205"/>
      <c r="BN28" s="205"/>
      <c r="BO28" s="218"/>
      <c r="BP28" s="218"/>
      <c r="BQ28" s="215">
        <v>22</v>
      </c>
      <c r="BR28" s="216"/>
      <c r="BS28" s="758"/>
      <c r="BT28" s="759"/>
      <c r="BU28" s="759"/>
      <c r="BV28" s="759"/>
      <c r="BW28" s="759"/>
      <c r="BX28" s="759"/>
      <c r="BY28" s="759"/>
      <c r="BZ28" s="759"/>
      <c r="CA28" s="759"/>
      <c r="CB28" s="759"/>
      <c r="CC28" s="759"/>
      <c r="CD28" s="759"/>
      <c r="CE28" s="759"/>
      <c r="CF28" s="759"/>
      <c r="CG28" s="760"/>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774"/>
      <c r="DW28" s="775"/>
      <c r="DX28" s="775"/>
      <c r="DY28" s="775"/>
      <c r="DZ28" s="776"/>
      <c r="EA28" s="199"/>
    </row>
    <row r="29" spans="1:131" s="200" customFormat="1" ht="26.25" customHeight="1" x14ac:dyDescent="0.15">
      <c r="A29" s="219">
        <v>2</v>
      </c>
      <c r="B29" s="745" t="s">
        <v>381</v>
      </c>
      <c r="C29" s="746"/>
      <c r="D29" s="746"/>
      <c r="E29" s="746"/>
      <c r="F29" s="746"/>
      <c r="G29" s="746"/>
      <c r="H29" s="746"/>
      <c r="I29" s="746"/>
      <c r="J29" s="746"/>
      <c r="K29" s="746"/>
      <c r="L29" s="746"/>
      <c r="M29" s="746"/>
      <c r="N29" s="746"/>
      <c r="O29" s="746"/>
      <c r="P29" s="747"/>
      <c r="Q29" s="748">
        <v>3830</v>
      </c>
      <c r="R29" s="749"/>
      <c r="S29" s="749"/>
      <c r="T29" s="749"/>
      <c r="U29" s="749"/>
      <c r="V29" s="749">
        <v>3698</v>
      </c>
      <c r="W29" s="749"/>
      <c r="X29" s="749"/>
      <c r="Y29" s="749"/>
      <c r="Z29" s="749"/>
      <c r="AA29" s="749">
        <v>132</v>
      </c>
      <c r="AB29" s="749"/>
      <c r="AC29" s="749"/>
      <c r="AD29" s="749"/>
      <c r="AE29" s="750"/>
      <c r="AF29" s="751">
        <v>132</v>
      </c>
      <c r="AG29" s="752"/>
      <c r="AH29" s="752"/>
      <c r="AI29" s="752"/>
      <c r="AJ29" s="753"/>
      <c r="AK29" s="820">
        <v>620</v>
      </c>
      <c r="AL29" s="821"/>
      <c r="AM29" s="821"/>
      <c r="AN29" s="821"/>
      <c r="AO29" s="821"/>
      <c r="AP29" s="821" t="s">
        <v>559</v>
      </c>
      <c r="AQ29" s="821"/>
      <c r="AR29" s="821"/>
      <c r="AS29" s="821"/>
      <c r="AT29" s="821"/>
      <c r="AU29" s="821" t="s">
        <v>560</v>
      </c>
      <c r="AV29" s="821"/>
      <c r="AW29" s="821"/>
      <c r="AX29" s="821"/>
      <c r="AY29" s="821"/>
      <c r="AZ29" s="822" t="s">
        <v>560</v>
      </c>
      <c r="BA29" s="822"/>
      <c r="BB29" s="822"/>
      <c r="BC29" s="822"/>
      <c r="BD29" s="822"/>
      <c r="BE29" s="818"/>
      <c r="BF29" s="818"/>
      <c r="BG29" s="818"/>
      <c r="BH29" s="818"/>
      <c r="BI29" s="819"/>
      <c r="BJ29" s="205"/>
      <c r="BK29" s="205"/>
      <c r="BL29" s="205"/>
      <c r="BM29" s="205"/>
      <c r="BN29" s="205"/>
      <c r="BO29" s="218"/>
      <c r="BP29" s="218"/>
      <c r="BQ29" s="215">
        <v>23</v>
      </c>
      <c r="BR29" s="216"/>
      <c r="BS29" s="758"/>
      <c r="BT29" s="759"/>
      <c r="BU29" s="759"/>
      <c r="BV29" s="759"/>
      <c r="BW29" s="759"/>
      <c r="BX29" s="759"/>
      <c r="BY29" s="759"/>
      <c r="BZ29" s="759"/>
      <c r="CA29" s="759"/>
      <c r="CB29" s="759"/>
      <c r="CC29" s="759"/>
      <c r="CD29" s="759"/>
      <c r="CE29" s="759"/>
      <c r="CF29" s="759"/>
      <c r="CG29" s="760"/>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774"/>
      <c r="DW29" s="775"/>
      <c r="DX29" s="775"/>
      <c r="DY29" s="775"/>
      <c r="DZ29" s="776"/>
      <c r="EA29" s="199"/>
    </row>
    <row r="30" spans="1:131" s="200" customFormat="1" ht="26.25" customHeight="1" x14ac:dyDescent="0.15">
      <c r="A30" s="219">
        <v>3</v>
      </c>
      <c r="B30" s="745" t="s">
        <v>382</v>
      </c>
      <c r="C30" s="746"/>
      <c r="D30" s="746"/>
      <c r="E30" s="746"/>
      <c r="F30" s="746"/>
      <c r="G30" s="746"/>
      <c r="H30" s="746"/>
      <c r="I30" s="746"/>
      <c r="J30" s="746"/>
      <c r="K30" s="746"/>
      <c r="L30" s="746"/>
      <c r="M30" s="746"/>
      <c r="N30" s="746"/>
      <c r="O30" s="746"/>
      <c r="P30" s="747"/>
      <c r="Q30" s="748">
        <v>559</v>
      </c>
      <c r="R30" s="749"/>
      <c r="S30" s="749"/>
      <c r="T30" s="749"/>
      <c r="U30" s="749"/>
      <c r="V30" s="749">
        <v>556</v>
      </c>
      <c r="W30" s="749"/>
      <c r="X30" s="749"/>
      <c r="Y30" s="749"/>
      <c r="Z30" s="749"/>
      <c r="AA30" s="749">
        <v>4</v>
      </c>
      <c r="AB30" s="749"/>
      <c r="AC30" s="749"/>
      <c r="AD30" s="749"/>
      <c r="AE30" s="750"/>
      <c r="AF30" s="751">
        <v>4</v>
      </c>
      <c r="AG30" s="752"/>
      <c r="AH30" s="752"/>
      <c r="AI30" s="752"/>
      <c r="AJ30" s="753"/>
      <c r="AK30" s="820">
        <v>107</v>
      </c>
      <c r="AL30" s="821"/>
      <c r="AM30" s="821"/>
      <c r="AN30" s="821"/>
      <c r="AO30" s="821"/>
      <c r="AP30" s="821" t="s">
        <v>560</v>
      </c>
      <c r="AQ30" s="821"/>
      <c r="AR30" s="821"/>
      <c r="AS30" s="821"/>
      <c r="AT30" s="821"/>
      <c r="AU30" s="821" t="s">
        <v>561</v>
      </c>
      <c r="AV30" s="821"/>
      <c r="AW30" s="821"/>
      <c r="AX30" s="821"/>
      <c r="AY30" s="821"/>
      <c r="AZ30" s="822" t="s">
        <v>560</v>
      </c>
      <c r="BA30" s="822"/>
      <c r="BB30" s="822"/>
      <c r="BC30" s="822"/>
      <c r="BD30" s="822"/>
      <c r="BE30" s="818"/>
      <c r="BF30" s="818"/>
      <c r="BG30" s="818"/>
      <c r="BH30" s="818"/>
      <c r="BI30" s="819"/>
      <c r="BJ30" s="205"/>
      <c r="BK30" s="205"/>
      <c r="BL30" s="205"/>
      <c r="BM30" s="205"/>
      <c r="BN30" s="205"/>
      <c r="BO30" s="218"/>
      <c r="BP30" s="218"/>
      <c r="BQ30" s="215">
        <v>24</v>
      </c>
      <c r="BR30" s="216"/>
      <c r="BS30" s="758"/>
      <c r="BT30" s="759"/>
      <c r="BU30" s="759"/>
      <c r="BV30" s="759"/>
      <c r="BW30" s="759"/>
      <c r="BX30" s="759"/>
      <c r="BY30" s="759"/>
      <c r="BZ30" s="759"/>
      <c r="CA30" s="759"/>
      <c r="CB30" s="759"/>
      <c r="CC30" s="759"/>
      <c r="CD30" s="759"/>
      <c r="CE30" s="759"/>
      <c r="CF30" s="759"/>
      <c r="CG30" s="760"/>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774"/>
      <c r="DW30" s="775"/>
      <c r="DX30" s="775"/>
      <c r="DY30" s="775"/>
      <c r="DZ30" s="776"/>
      <c r="EA30" s="199"/>
    </row>
    <row r="31" spans="1:131" s="200" customFormat="1" ht="26.25" customHeight="1" x14ac:dyDescent="0.15">
      <c r="A31" s="219">
        <v>4</v>
      </c>
      <c r="B31" s="745" t="s">
        <v>383</v>
      </c>
      <c r="C31" s="746"/>
      <c r="D31" s="746"/>
      <c r="E31" s="746"/>
      <c r="F31" s="746"/>
      <c r="G31" s="746"/>
      <c r="H31" s="746"/>
      <c r="I31" s="746"/>
      <c r="J31" s="746"/>
      <c r="K31" s="746"/>
      <c r="L31" s="746"/>
      <c r="M31" s="746"/>
      <c r="N31" s="746"/>
      <c r="O31" s="746"/>
      <c r="P31" s="747"/>
      <c r="Q31" s="748">
        <v>1708</v>
      </c>
      <c r="R31" s="749"/>
      <c r="S31" s="749"/>
      <c r="T31" s="749"/>
      <c r="U31" s="749"/>
      <c r="V31" s="749">
        <v>1604</v>
      </c>
      <c r="W31" s="749"/>
      <c r="X31" s="749"/>
      <c r="Y31" s="749"/>
      <c r="Z31" s="749"/>
      <c r="AA31" s="749">
        <v>103</v>
      </c>
      <c r="AB31" s="749"/>
      <c r="AC31" s="749"/>
      <c r="AD31" s="749"/>
      <c r="AE31" s="750"/>
      <c r="AF31" s="751">
        <v>816</v>
      </c>
      <c r="AG31" s="752"/>
      <c r="AH31" s="752"/>
      <c r="AI31" s="752"/>
      <c r="AJ31" s="753"/>
      <c r="AK31" s="820">
        <v>17</v>
      </c>
      <c r="AL31" s="821"/>
      <c r="AM31" s="821"/>
      <c r="AN31" s="821"/>
      <c r="AO31" s="821"/>
      <c r="AP31" s="821">
        <v>3370</v>
      </c>
      <c r="AQ31" s="821"/>
      <c r="AR31" s="821"/>
      <c r="AS31" s="821"/>
      <c r="AT31" s="821"/>
      <c r="AU31" s="821">
        <v>111</v>
      </c>
      <c r="AV31" s="821"/>
      <c r="AW31" s="821"/>
      <c r="AX31" s="821"/>
      <c r="AY31" s="821"/>
      <c r="AZ31" s="822" t="s">
        <v>559</v>
      </c>
      <c r="BA31" s="822"/>
      <c r="BB31" s="822"/>
      <c r="BC31" s="822"/>
      <c r="BD31" s="822"/>
      <c r="BE31" s="818" t="s">
        <v>384</v>
      </c>
      <c r="BF31" s="818"/>
      <c r="BG31" s="818"/>
      <c r="BH31" s="818"/>
      <c r="BI31" s="819"/>
      <c r="BJ31" s="205"/>
      <c r="BK31" s="205"/>
      <c r="BL31" s="205"/>
      <c r="BM31" s="205"/>
      <c r="BN31" s="205"/>
      <c r="BO31" s="218"/>
      <c r="BP31" s="218"/>
      <c r="BQ31" s="215">
        <v>25</v>
      </c>
      <c r="BR31" s="216"/>
      <c r="BS31" s="758"/>
      <c r="BT31" s="759"/>
      <c r="BU31" s="759"/>
      <c r="BV31" s="759"/>
      <c r="BW31" s="759"/>
      <c r="BX31" s="759"/>
      <c r="BY31" s="759"/>
      <c r="BZ31" s="759"/>
      <c r="CA31" s="759"/>
      <c r="CB31" s="759"/>
      <c r="CC31" s="759"/>
      <c r="CD31" s="759"/>
      <c r="CE31" s="759"/>
      <c r="CF31" s="759"/>
      <c r="CG31" s="760"/>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774"/>
      <c r="DW31" s="775"/>
      <c r="DX31" s="775"/>
      <c r="DY31" s="775"/>
      <c r="DZ31" s="776"/>
      <c r="EA31" s="199"/>
    </row>
    <row r="32" spans="1:131" s="200" customFormat="1" ht="26.25" customHeight="1" x14ac:dyDescent="0.15">
      <c r="A32" s="219">
        <v>5</v>
      </c>
      <c r="B32" s="745" t="s">
        <v>385</v>
      </c>
      <c r="C32" s="746"/>
      <c r="D32" s="746"/>
      <c r="E32" s="746"/>
      <c r="F32" s="746"/>
      <c r="G32" s="746"/>
      <c r="H32" s="746"/>
      <c r="I32" s="746"/>
      <c r="J32" s="746"/>
      <c r="K32" s="746"/>
      <c r="L32" s="746"/>
      <c r="M32" s="746"/>
      <c r="N32" s="746"/>
      <c r="O32" s="746"/>
      <c r="P32" s="747"/>
      <c r="Q32" s="748">
        <v>7586</v>
      </c>
      <c r="R32" s="749"/>
      <c r="S32" s="749"/>
      <c r="T32" s="749"/>
      <c r="U32" s="749"/>
      <c r="V32" s="749">
        <v>5788</v>
      </c>
      <c r="W32" s="749"/>
      <c r="X32" s="749"/>
      <c r="Y32" s="749"/>
      <c r="Z32" s="749"/>
      <c r="AA32" s="749">
        <v>1798</v>
      </c>
      <c r="AB32" s="749"/>
      <c r="AC32" s="749"/>
      <c r="AD32" s="749"/>
      <c r="AE32" s="750"/>
      <c r="AF32" s="751" t="s">
        <v>558</v>
      </c>
      <c r="AG32" s="752"/>
      <c r="AH32" s="752"/>
      <c r="AI32" s="752"/>
      <c r="AJ32" s="753"/>
      <c r="AK32" s="820">
        <v>2057</v>
      </c>
      <c r="AL32" s="821"/>
      <c r="AM32" s="821"/>
      <c r="AN32" s="821"/>
      <c r="AO32" s="821"/>
      <c r="AP32" s="821">
        <v>19362</v>
      </c>
      <c r="AQ32" s="821"/>
      <c r="AR32" s="821"/>
      <c r="AS32" s="821"/>
      <c r="AT32" s="821"/>
      <c r="AU32" s="821">
        <v>12528</v>
      </c>
      <c r="AV32" s="821"/>
      <c r="AW32" s="821"/>
      <c r="AX32" s="821"/>
      <c r="AY32" s="821"/>
      <c r="AZ32" s="822" t="s">
        <v>559</v>
      </c>
      <c r="BA32" s="822"/>
      <c r="BB32" s="822"/>
      <c r="BC32" s="822"/>
      <c r="BD32" s="822"/>
      <c r="BE32" s="818" t="s">
        <v>386</v>
      </c>
      <c r="BF32" s="818"/>
      <c r="BG32" s="818"/>
      <c r="BH32" s="818"/>
      <c r="BI32" s="819"/>
      <c r="BJ32" s="205"/>
      <c r="BK32" s="205"/>
      <c r="BL32" s="205"/>
      <c r="BM32" s="205"/>
      <c r="BN32" s="205"/>
      <c r="BO32" s="218"/>
      <c r="BP32" s="218"/>
      <c r="BQ32" s="215">
        <v>26</v>
      </c>
      <c r="BR32" s="216"/>
      <c r="BS32" s="758"/>
      <c r="BT32" s="759"/>
      <c r="BU32" s="759"/>
      <c r="BV32" s="759"/>
      <c r="BW32" s="759"/>
      <c r="BX32" s="759"/>
      <c r="BY32" s="759"/>
      <c r="BZ32" s="759"/>
      <c r="CA32" s="759"/>
      <c r="CB32" s="759"/>
      <c r="CC32" s="759"/>
      <c r="CD32" s="759"/>
      <c r="CE32" s="759"/>
      <c r="CF32" s="759"/>
      <c r="CG32" s="760"/>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774"/>
      <c r="DW32" s="775"/>
      <c r="DX32" s="775"/>
      <c r="DY32" s="775"/>
      <c r="DZ32" s="776"/>
      <c r="EA32" s="199"/>
    </row>
    <row r="33" spans="1:131" s="200" customFormat="1" ht="26.25" customHeight="1" x14ac:dyDescent="0.15">
      <c r="A33" s="219">
        <v>6</v>
      </c>
      <c r="B33" s="745"/>
      <c r="C33" s="746"/>
      <c r="D33" s="746"/>
      <c r="E33" s="746"/>
      <c r="F33" s="746"/>
      <c r="G33" s="746"/>
      <c r="H33" s="746"/>
      <c r="I33" s="746"/>
      <c r="J33" s="746"/>
      <c r="K33" s="746"/>
      <c r="L33" s="746"/>
      <c r="M33" s="746"/>
      <c r="N33" s="746"/>
      <c r="O33" s="746"/>
      <c r="P33" s="747"/>
      <c r="Q33" s="748"/>
      <c r="R33" s="749"/>
      <c r="S33" s="749"/>
      <c r="T33" s="749"/>
      <c r="U33" s="749"/>
      <c r="V33" s="749"/>
      <c r="W33" s="749"/>
      <c r="X33" s="749"/>
      <c r="Y33" s="749"/>
      <c r="Z33" s="749"/>
      <c r="AA33" s="749"/>
      <c r="AB33" s="749"/>
      <c r="AC33" s="749"/>
      <c r="AD33" s="749"/>
      <c r="AE33" s="750"/>
      <c r="AF33" s="751"/>
      <c r="AG33" s="752"/>
      <c r="AH33" s="752"/>
      <c r="AI33" s="752"/>
      <c r="AJ33" s="753"/>
      <c r="AK33" s="820"/>
      <c r="AL33" s="821"/>
      <c r="AM33" s="821"/>
      <c r="AN33" s="821"/>
      <c r="AO33" s="821"/>
      <c r="AP33" s="821"/>
      <c r="AQ33" s="821"/>
      <c r="AR33" s="821"/>
      <c r="AS33" s="821"/>
      <c r="AT33" s="821"/>
      <c r="AU33" s="821"/>
      <c r="AV33" s="821"/>
      <c r="AW33" s="821"/>
      <c r="AX33" s="821"/>
      <c r="AY33" s="821"/>
      <c r="AZ33" s="822"/>
      <c r="BA33" s="822"/>
      <c r="BB33" s="822"/>
      <c r="BC33" s="822"/>
      <c r="BD33" s="822"/>
      <c r="BE33" s="818"/>
      <c r="BF33" s="818"/>
      <c r="BG33" s="818"/>
      <c r="BH33" s="818"/>
      <c r="BI33" s="819"/>
      <c r="BJ33" s="205"/>
      <c r="BK33" s="205"/>
      <c r="BL33" s="205"/>
      <c r="BM33" s="205"/>
      <c r="BN33" s="205"/>
      <c r="BO33" s="218"/>
      <c r="BP33" s="218"/>
      <c r="BQ33" s="215">
        <v>27</v>
      </c>
      <c r="BR33" s="216"/>
      <c r="BS33" s="758"/>
      <c r="BT33" s="759"/>
      <c r="BU33" s="759"/>
      <c r="BV33" s="759"/>
      <c r="BW33" s="759"/>
      <c r="BX33" s="759"/>
      <c r="BY33" s="759"/>
      <c r="BZ33" s="759"/>
      <c r="CA33" s="759"/>
      <c r="CB33" s="759"/>
      <c r="CC33" s="759"/>
      <c r="CD33" s="759"/>
      <c r="CE33" s="759"/>
      <c r="CF33" s="759"/>
      <c r="CG33" s="760"/>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774"/>
      <c r="DW33" s="775"/>
      <c r="DX33" s="775"/>
      <c r="DY33" s="775"/>
      <c r="DZ33" s="776"/>
      <c r="EA33" s="199"/>
    </row>
    <row r="34" spans="1:131" s="200" customFormat="1" ht="26.25" customHeight="1" x14ac:dyDescent="0.15">
      <c r="A34" s="219">
        <v>7</v>
      </c>
      <c r="B34" s="745"/>
      <c r="C34" s="746"/>
      <c r="D34" s="746"/>
      <c r="E34" s="746"/>
      <c r="F34" s="746"/>
      <c r="G34" s="746"/>
      <c r="H34" s="746"/>
      <c r="I34" s="746"/>
      <c r="J34" s="746"/>
      <c r="K34" s="746"/>
      <c r="L34" s="746"/>
      <c r="M34" s="746"/>
      <c r="N34" s="746"/>
      <c r="O34" s="746"/>
      <c r="P34" s="747"/>
      <c r="Q34" s="748"/>
      <c r="R34" s="749"/>
      <c r="S34" s="749"/>
      <c r="T34" s="749"/>
      <c r="U34" s="749"/>
      <c r="V34" s="749"/>
      <c r="W34" s="749"/>
      <c r="X34" s="749"/>
      <c r="Y34" s="749"/>
      <c r="Z34" s="749"/>
      <c r="AA34" s="749"/>
      <c r="AB34" s="749"/>
      <c r="AC34" s="749"/>
      <c r="AD34" s="749"/>
      <c r="AE34" s="750"/>
      <c r="AF34" s="751"/>
      <c r="AG34" s="752"/>
      <c r="AH34" s="752"/>
      <c r="AI34" s="752"/>
      <c r="AJ34" s="753"/>
      <c r="AK34" s="820"/>
      <c r="AL34" s="821"/>
      <c r="AM34" s="821"/>
      <c r="AN34" s="821"/>
      <c r="AO34" s="821"/>
      <c r="AP34" s="821"/>
      <c r="AQ34" s="821"/>
      <c r="AR34" s="821"/>
      <c r="AS34" s="821"/>
      <c r="AT34" s="821"/>
      <c r="AU34" s="821"/>
      <c r="AV34" s="821"/>
      <c r="AW34" s="821"/>
      <c r="AX34" s="821"/>
      <c r="AY34" s="821"/>
      <c r="AZ34" s="822"/>
      <c r="BA34" s="822"/>
      <c r="BB34" s="822"/>
      <c r="BC34" s="822"/>
      <c r="BD34" s="822"/>
      <c r="BE34" s="818"/>
      <c r="BF34" s="818"/>
      <c r="BG34" s="818"/>
      <c r="BH34" s="818"/>
      <c r="BI34" s="819"/>
      <c r="BJ34" s="205"/>
      <c r="BK34" s="205"/>
      <c r="BL34" s="205"/>
      <c r="BM34" s="205"/>
      <c r="BN34" s="205"/>
      <c r="BO34" s="218"/>
      <c r="BP34" s="218"/>
      <c r="BQ34" s="215">
        <v>28</v>
      </c>
      <c r="BR34" s="216"/>
      <c r="BS34" s="758"/>
      <c r="BT34" s="759"/>
      <c r="BU34" s="759"/>
      <c r="BV34" s="759"/>
      <c r="BW34" s="759"/>
      <c r="BX34" s="759"/>
      <c r="BY34" s="759"/>
      <c r="BZ34" s="759"/>
      <c r="CA34" s="759"/>
      <c r="CB34" s="759"/>
      <c r="CC34" s="759"/>
      <c r="CD34" s="759"/>
      <c r="CE34" s="759"/>
      <c r="CF34" s="759"/>
      <c r="CG34" s="760"/>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774"/>
      <c r="DW34" s="775"/>
      <c r="DX34" s="775"/>
      <c r="DY34" s="775"/>
      <c r="DZ34" s="776"/>
      <c r="EA34" s="199"/>
    </row>
    <row r="35" spans="1:131" s="200" customFormat="1" ht="26.25" customHeight="1" x14ac:dyDescent="0.15">
      <c r="A35" s="219">
        <v>8</v>
      </c>
      <c r="B35" s="745"/>
      <c r="C35" s="746"/>
      <c r="D35" s="746"/>
      <c r="E35" s="746"/>
      <c r="F35" s="746"/>
      <c r="G35" s="746"/>
      <c r="H35" s="746"/>
      <c r="I35" s="746"/>
      <c r="J35" s="746"/>
      <c r="K35" s="746"/>
      <c r="L35" s="746"/>
      <c r="M35" s="746"/>
      <c r="N35" s="746"/>
      <c r="O35" s="746"/>
      <c r="P35" s="747"/>
      <c r="Q35" s="748"/>
      <c r="R35" s="749"/>
      <c r="S35" s="749"/>
      <c r="T35" s="749"/>
      <c r="U35" s="749"/>
      <c r="V35" s="749"/>
      <c r="W35" s="749"/>
      <c r="X35" s="749"/>
      <c r="Y35" s="749"/>
      <c r="Z35" s="749"/>
      <c r="AA35" s="749"/>
      <c r="AB35" s="749"/>
      <c r="AC35" s="749"/>
      <c r="AD35" s="749"/>
      <c r="AE35" s="750"/>
      <c r="AF35" s="751"/>
      <c r="AG35" s="752"/>
      <c r="AH35" s="752"/>
      <c r="AI35" s="752"/>
      <c r="AJ35" s="753"/>
      <c r="AK35" s="820"/>
      <c r="AL35" s="821"/>
      <c r="AM35" s="821"/>
      <c r="AN35" s="821"/>
      <c r="AO35" s="821"/>
      <c r="AP35" s="821"/>
      <c r="AQ35" s="821"/>
      <c r="AR35" s="821"/>
      <c r="AS35" s="821"/>
      <c r="AT35" s="821"/>
      <c r="AU35" s="821"/>
      <c r="AV35" s="821"/>
      <c r="AW35" s="821"/>
      <c r="AX35" s="821"/>
      <c r="AY35" s="821"/>
      <c r="AZ35" s="822"/>
      <c r="BA35" s="822"/>
      <c r="BB35" s="822"/>
      <c r="BC35" s="822"/>
      <c r="BD35" s="822"/>
      <c r="BE35" s="818"/>
      <c r="BF35" s="818"/>
      <c r="BG35" s="818"/>
      <c r="BH35" s="818"/>
      <c r="BI35" s="819"/>
      <c r="BJ35" s="205"/>
      <c r="BK35" s="205"/>
      <c r="BL35" s="205"/>
      <c r="BM35" s="205"/>
      <c r="BN35" s="205"/>
      <c r="BO35" s="218"/>
      <c r="BP35" s="218"/>
      <c r="BQ35" s="215">
        <v>29</v>
      </c>
      <c r="BR35" s="216"/>
      <c r="BS35" s="758"/>
      <c r="BT35" s="759"/>
      <c r="BU35" s="759"/>
      <c r="BV35" s="759"/>
      <c r="BW35" s="759"/>
      <c r="BX35" s="759"/>
      <c r="BY35" s="759"/>
      <c r="BZ35" s="759"/>
      <c r="CA35" s="759"/>
      <c r="CB35" s="759"/>
      <c r="CC35" s="759"/>
      <c r="CD35" s="759"/>
      <c r="CE35" s="759"/>
      <c r="CF35" s="759"/>
      <c r="CG35" s="760"/>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774"/>
      <c r="DW35" s="775"/>
      <c r="DX35" s="775"/>
      <c r="DY35" s="775"/>
      <c r="DZ35" s="776"/>
      <c r="EA35" s="199"/>
    </row>
    <row r="36" spans="1:131" s="200" customFormat="1" ht="26.25" customHeight="1" x14ac:dyDescent="0.15">
      <c r="A36" s="219">
        <v>9</v>
      </c>
      <c r="B36" s="745"/>
      <c r="C36" s="746"/>
      <c r="D36" s="746"/>
      <c r="E36" s="746"/>
      <c r="F36" s="746"/>
      <c r="G36" s="746"/>
      <c r="H36" s="746"/>
      <c r="I36" s="746"/>
      <c r="J36" s="746"/>
      <c r="K36" s="746"/>
      <c r="L36" s="746"/>
      <c r="M36" s="746"/>
      <c r="N36" s="746"/>
      <c r="O36" s="746"/>
      <c r="P36" s="747"/>
      <c r="Q36" s="748"/>
      <c r="R36" s="749"/>
      <c r="S36" s="749"/>
      <c r="T36" s="749"/>
      <c r="U36" s="749"/>
      <c r="V36" s="749"/>
      <c r="W36" s="749"/>
      <c r="X36" s="749"/>
      <c r="Y36" s="749"/>
      <c r="Z36" s="749"/>
      <c r="AA36" s="749"/>
      <c r="AB36" s="749"/>
      <c r="AC36" s="749"/>
      <c r="AD36" s="749"/>
      <c r="AE36" s="750"/>
      <c r="AF36" s="751"/>
      <c r="AG36" s="752"/>
      <c r="AH36" s="752"/>
      <c r="AI36" s="752"/>
      <c r="AJ36" s="753"/>
      <c r="AK36" s="820"/>
      <c r="AL36" s="821"/>
      <c r="AM36" s="821"/>
      <c r="AN36" s="821"/>
      <c r="AO36" s="821"/>
      <c r="AP36" s="821"/>
      <c r="AQ36" s="821"/>
      <c r="AR36" s="821"/>
      <c r="AS36" s="821"/>
      <c r="AT36" s="821"/>
      <c r="AU36" s="821"/>
      <c r="AV36" s="821"/>
      <c r="AW36" s="821"/>
      <c r="AX36" s="821"/>
      <c r="AY36" s="821"/>
      <c r="AZ36" s="822"/>
      <c r="BA36" s="822"/>
      <c r="BB36" s="822"/>
      <c r="BC36" s="822"/>
      <c r="BD36" s="822"/>
      <c r="BE36" s="818"/>
      <c r="BF36" s="818"/>
      <c r="BG36" s="818"/>
      <c r="BH36" s="818"/>
      <c r="BI36" s="819"/>
      <c r="BJ36" s="205"/>
      <c r="BK36" s="205"/>
      <c r="BL36" s="205"/>
      <c r="BM36" s="205"/>
      <c r="BN36" s="205"/>
      <c r="BO36" s="218"/>
      <c r="BP36" s="218"/>
      <c r="BQ36" s="215">
        <v>30</v>
      </c>
      <c r="BR36" s="216"/>
      <c r="BS36" s="758"/>
      <c r="BT36" s="759"/>
      <c r="BU36" s="759"/>
      <c r="BV36" s="759"/>
      <c r="BW36" s="759"/>
      <c r="BX36" s="759"/>
      <c r="BY36" s="759"/>
      <c r="BZ36" s="759"/>
      <c r="CA36" s="759"/>
      <c r="CB36" s="759"/>
      <c r="CC36" s="759"/>
      <c r="CD36" s="759"/>
      <c r="CE36" s="759"/>
      <c r="CF36" s="759"/>
      <c r="CG36" s="760"/>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774"/>
      <c r="DW36" s="775"/>
      <c r="DX36" s="775"/>
      <c r="DY36" s="775"/>
      <c r="DZ36" s="776"/>
      <c r="EA36" s="199"/>
    </row>
    <row r="37" spans="1:131" s="200" customFormat="1" ht="26.25" customHeight="1" x14ac:dyDescent="0.15">
      <c r="A37" s="219">
        <v>10</v>
      </c>
      <c r="B37" s="745"/>
      <c r="C37" s="746"/>
      <c r="D37" s="746"/>
      <c r="E37" s="746"/>
      <c r="F37" s="746"/>
      <c r="G37" s="746"/>
      <c r="H37" s="746"/>
      <c r="I37" s="746"/>
      <c r="J37" s="746"/>
      <c r="K37" s="746"/>
      <c r="L37" s="746"/>
      <c r="M37" s="746"/>
      <c r="N37" s="746"/>
      <c r="O37" s="746"/>
      <c r="P37" s="747"/>
      <c r="Q37" s="748"/>
      <c r="R37" s="749"/>
      <c r="S37" s="749"/>
      <c r="T37" s="749"/>
      <c r="U37" s="749"/>
      <c r="V37" s="749"/>
      <c r="W37" s="749"/>
      <c r="X37" s="749"/>
      <c r="Y37" s="749"/>
      <c r="Z37" s="749"/>
      <c r="AA37" s="749"/>
      <c r="AB37" s="749"/>
      <c r="AC37" s="749"/>
      <c r="AD37" s="749"/>
      <c r="AE37" s="750"/>
      <c r="AF37" s="751"/>
      <c r="AG37" s="752"/>
      <c r="AH37" s="752"/>
      <c r="AI37" s="752"/>
      <c r="AJ37" s="753"/>
      <c r="AK37" s="820"/>
      <c r="AL37" s="821"/>
      <c r="AM37" s="821"/>
      <c r="AN37" s="821"/>
      <c r="AO37" s="821"/>
      <c r="AP37" s="821"/>
      <c r="AQ37" s="821"/>
      <c r="AR37" s="821"/>
      <c r="AS37" s="821"/>
      <c r="AT37" s="821"/>
      <c r="AU37" s="821"/>
      <c r="AV37" s="821"/>
      <c r="AW37" s="821"/>
      <c r="AX37" s="821"/>
      <c r="AY37" s="821"/>
      <c r="AZ37" s="822"/>
      <c r="BA37" s="822"/>
      <c r="BB37" s="822"/>
      <c r="BC37" s="822"/>
      <c r="BD37" s="822"/>
      <c r="BE37" s="818"/>
      <c r="BF37" s="818"/>
      <c r="BG37" s="818"/>
      <c r="BH37" s="818"/>
      <c r="BI37" s="819"/>
      <c r="BJ37" s="205"/>
      <c r="BK37" s="205"/>
      <c r="BL37" s="205"/>
      <c r="BM37" s="205"/>
      <c r="BN37" s="205"/>
      <c r="BO37" s="218"/>
      <c r="BP37" s="218"/>
      <c r="BQ37" s="215">
        <v>31</v>
      </c>
      <c r="BR37" s="216"/>
      <c r="BS37" s="758"/>
      <c r="BT37" s="759"/>
      <c r="BU37" s="759"/>
      <c r="BV37" s="759"/>
      <c r="BW37" s="759"/>
      <c r="BX37" s="759"/>
      <c r="BY37" s="759"/>
      <c r="BZ37" s="759"/>
      <c r="CA37" s="759"/>
      <c r="CB37" s="759"/>
      <c r="CC37" s="759"/>
      <c r="CD37" s="759"/>
      <c r="CE37" s="759"/>
      <c r="CF37" s="759"/>
      <c r="CG37" s="760"/>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774"/>
      <c r="DW37" s="775"/>
      <c r="DX37" s="775"/>
      <c r="DY37" s="775"/>
      <c r="DZ37" s="776"/>
      <c r="EA37" s="199"/>
    </row>
    <row r="38" spans="1:131" s="200" customFormat="1" ht="26.25" customHeight="1" x14ac:dyDescent="0.15">
      <c r="A38" s="219">
        <v>11</v>
      </c>
      <c r="B38" s="745"/>
      <c r="C38" s="746"/>
      <c r="D38" s="746"/>
      <c r="E38" s="746"/>
      <c r="F38" s="746"/>
      <c r="G38" s="746"/>
      <c r="H38" s="746"/>
      <c r="I38" s="746"/>
      <c r="J38" s="746"/>
      <c r="K38" s="746"/>
      <c r="L38" s="746"/>
      <c r="M38" s="746"/>
      <c r="N38" s="746"/>
      <c r="O38" s="746"/>
      <c r="P38" s="747"/>
      <c r="Q38" s="748"/>
      <c r="R38" s="749"/>
      <c r="S38" s="749"/>
      <c r="T38" s="749"/>
      <c r="U38" s="749"/>
      <c r="V38" s="749"/>
      <c r="W38" s="749"/>
      <c r="X38" s="749"/>
      <c r="Y38" s="749"/>
      <c r="Z38" s="749"/>
      <c r="AA38" s="749"/>
      <c r="AB38" s="749"/>
      <c r="AC38" s="749"/>
      <c r="AD38" s="749"/>
      <c r="AE38" s="750"/>
      <c r="AF38" s="751"/>
      <c r="AG38" s="752"/>
      <c r="AH38" s="752"/>
      <c r="AI38" s="752"/>
      <c r="AJ38" s="753"/>
      <c r="AK38" s="820"/>
      <c r="AL38" s="821"/>
      <c r="AM38" s="821"/>
      <c r="AN38" s="821"/>
      <c r="AO38" s="821"/>
      <c r="AP38" s="821"/>
      <c r="AQ38" s="821"/>
      <c r="AR38" s="821"/>
      <c r="AS38" s="821"/>
      <c r="AT38" s="821"/>
      <c r="AU38" s="821"/>
      <c r="AV38" s="821"/>
      <c r="AW38" s="821"/>
      <c r="AX38" s="821"/>
      <c r="AY38" s="821"/>
      <c r="AZ38" s="822"/>
      <c r="BA38" s="822"/>
      <c r="BB38" s="822"/>
      <c r="BC38" s="822"/>
      <c r="BD38" s="822"/>
      <c r="BE38" s="818"/>
      <c r="BF38" s="818"/>
      <c r="BG38" s="818"/>
      <c r="BH38" s="818"/>
      <c r="BI38" s="819"/>
      <c r="BJ38" s="205"/>
      <c r="BK38" s="205"/>
      <c r="BL38" s="205"/>
      <c r="BM38" s="205"/>
      <c r="BN38" s="205"/>
      <c r="BO38" s="218"/>
      <c r="BP38" s="218"/>
      <c r="BQ38" s="215">
        <v>32</v>
      </c>
      <c r="BR38" s="216"/>
      <c r="BS38" s="758"/>
      <c r="BT38" s="759"/>
      <c r="BU38" s="759"/>
      <c r="BV38" s="759"/>
      <c r="BW38" s="759"/>
      <c r="BX38" s="759"/>
      <c r="BY38" s="759"/>
      <c r="BZ38" s="759"/>
      <c r="CA38" s="759"/>
      <c r="CB38" s="759"/>
      <c r="CC38" s="759"/>
      <c r="CD38" s="759"/>
      <c r="CE38" s="759"/>
      <c r="CF38" s="759"/>
      <c r="CG38" s="760"/>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199"/>
    </row>
    <row r="39" spans="1:131" s="200" customFormat="1" ht="26.25" customHeight="1" x14ac:dyDescent="0.15">
      <c r="A39" s="219">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1"/>
      <c r="AG39" s="752"/>
      <c r="AH39" s="752"/>
      <c r="AI39" s="752"/>
      <c r="AJ39" s="753"/>
      <c r="AK39" s="820"/>
      <c r="AL39" s="821"/>
      <c r="AM39" s="821"/>
      <c r="AN39" s="821"/>
      <c r="AO39" s="821"/>
      <c r="AP39" s="821"/>
      <c r="AQ39" s="821"/>
      <c r="AR39" s="821"/>
      <c r="AS39" s="821"/>
      <c r="AT39" s="821"/>
      <c r="AU39" s="821"/>
      <c r="AV39" s="821"/>
      <c r="AW39" s="821"/>
      <c r="AX39" s="821"/>
      <c r="AY39" s="821"/>
      <c r="AZ39" s="822"/>
      <c r="BA39" s="822"/>
      <c r="BB39" s="822"/>
      <c r="BC39" s="822"/>
      <c r="BD39" s="822"/>
      <c r="BE39" s="818"/>
      <c r="BF39" s="818"/>
      <c r="BG39" s="818"/>
      <c r="BH39" s="818"/>
      <c r="BI39" s="819"/>
      <c r="BJ39" s="205"/>
      <c r="BK39" s="205"/>
      <c r="BL39" s="205"/>
      <c r="BM39" s="205"/>
      <c r="BN39" s="205"/>
      <c r="BO39" s="218"/>
      <c r="BP39" s="218"/>
      <c r="BQ39" s="215">
        <v>33</v>
      </c>
      <c r="BR39" s="216"/>
      <c r="BS39" s="758"/>
      <c r="BT39" s="759"/>
      <c r="BU39" s="759"/>
      <c r="BV39" s="759"/>
      <c r="BW39" s="759"/>
      <c r="BX39" s="759"/>
      <c r="BY39" s="759"/>
      <c r="BZ39" s="759"/>
      <c r="CA39" s="759"/>
      <c r="CB39" s="759"/>
      <c r="CC39" s="759"/>
      <c r="CD39" s="759"/>
      <c r="CE39" s="759"/>
      <c r="CF39" s="759"/>
      <c r="CG39" s="760"/>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199"/>
    </row>
    <row r="40" spans="1:131" s="200" customFormat="1" ht="26.25" customHeight="1" x14ac:dyDescent="0.15">
      <c r="A40" s="214">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20"/>
      <c r="AL40" s="821"/>
      <c r="AM40" s="821"/>
      <c r="AN40" s="821"/>
      <c r="AO40" s="821"/>
      <c r="AP40" s="821"/>
      <c r="AQ40" s="821"/>
      <c r="AR40" s="821"/>
      <c r="AS40" s="821"/>
      <c r="AT40" s="821"/>
      <c r="AU40" s="821"/>
      <c r="AV40" s="821"/>
      <c r="AW40" s="821"/>
      <c r="AX40" s="821"/>
      <c r="AY40" s="821"/>
      <c r="AZ40" s="822"/>
      <c r="BA40" s="822"/>
      <c r="BB40" s="822"/>
      <c r="BC40" s="822"/>
      <c r="BD40" s="822"/>
      <c r="BE40" s="818"/>
      <c r="BF40" s="818"/>
      <c r="BG40" s="818"/>
      <c r="BH40" s="818"/>
      <c r="BI40" s="819"/>
      <c r="BJ40" s="205"/>
      <c r="BK40" s="205"/>
      <c r="BL40" s="205"/>
      <c r="BM40" s="205"/>
      <c r="BN40" s="205"/>
      <c r="BO40" s="218"/>
      <c r="BP40" s="218"/>
      <c r="BQ40" s="215">
        <v>34</v>
      </c>
      <c r="BR40" s="216"/>
      <c r="BS40" s="758"/>
      <c r="BT40" s="759"/>
      <c r="BU40" s="759"/>
      <c r="BV40" s="759"/>
      <c r="BW40" s="759"/>
      <c r="BX40" s="759"/>
      <c r="BY40" s="759"/>
      <c r="BZ40" s="759"/>
      <c r="CA40" s="759"/>
      <c r="CB40" s="759"/>
      <c r="CC40" s="759"/>
      <c r="CD40" s="759"/>
      <c r="CE40" s="759"/>
      <c r="CF40" s="759"/>
      <c r="CG40" s="760"/>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199"/>
    </row>
    <row r="41" spans="1:131" s="200" customFormat="1" ht="26.25" customHeight="1" x14ac:dyDescent="0.15">
      <c r="A41" s="214">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20"/>
      <c r="AL41" s="821"/>
      <c r="AM41" s="821"/>
      <c r="AN41" s="821"/>
      <c r="AO41" s="821"/>
      <c r="AP41" s="821"/>
      <c r="AQ41" s="821"/>
      <c r="AR41" s="821"/>
      <c r="AS41" s="821"/>
      <c r="AT41" s="821"/>
      <c r="AU41" s="821"/>
      <c r="AV41" s="821"/>
      <c r="AW41" s="821"/>
      <c r="AX41" s="821"/>
      <c r="AY41" s="821"/>
      <c r="AZ41" s="822"/>
      <c r="BA41" s="822"/>
      <c r="BB41" s="822"/>
      <c r="BC41" s="822"/>
      <c r="BD41" s="822"/>
      <c r="BE41" s="818"/>
      <c r="BF41" s="818"/>
      <c r="BG41" s="818"/>
      <c r="BH41" s="818"/>
      <c r="BI41" s="819"/>
      <c r="BJ41" s="205"/>
      <c r="BK41" s="205"/>
      <c r="BL41" s="205"/>
      <c r="BM41" s="205"/>
      <c r="BN41" s="205"/>
      <c r="BO41" s="218"/>
      <c r="BP41" s="218"/>
      <c r="BQ41" s="215">
        <v>35</v>
      </c>
      <c r="BR41" s="216"/>
      <c r="BS41" s="758"/>
      <c r="BT41" s="759"/>
      <c r="BU41" s="759"/>
      <c r="BV41" s="759"/>
      <c r="BW41" s="759"/>
      <c r="BX41" s="759"/>
      <c r="BY41" s="759"/>
      <c r="BZ41" s="759"/>
      <c r="CA41" s="759"/>
      <c r="CB41" s="759"/>
      <c r="CC41" s="759"/>
      <c r="CD41" s="759"/>
      <c r="CE41" s="759"/>
      <c r="CF41" s="759"/>
      <c r="CG41" s="760"/>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199"/>
    </row>
    <row r="42" spans="1:131" s="200" customFormat="1" ht="26.25" customHeight="1" x14ac:dyDescent="0.15">
      <c r="A42" s="214">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20"/>
      <c r="AL42" s="821"/>
      <c r="AM42" s="821"/>
      <c r="AN42" s="821"/>
      <c r="AO42" s="821"/>
      <c r="AP42" s="821"/>
      <c r="AQ42" s="821"/>
      <c r="AR42" s="821"/>
      <c r="AS42" s="821"/>
      <c r="AT42" s="821"/>
      <c r="AU42" s="821"/>
      <c r="AV42" s="821"/>
      <c r="AW42" s="821"/>
      <c r="AX42" s="821"/>
      <c r="AY42" s="821"/>
      <c r="AZ42" s="822"/>
      <c r="BA42" s="822"/>
      <c r="BB42" s="822"/>
      <c r="BC42" s="822"/>
      <c r="BD42" s="822"/>
      <c r="BE42" s="818"/>
      <c r="BF42" s="818"/>
      <c r="BG42" s="818"/>
      <c r="BH42" s="818"/>
      <c r="BI42" s="819"/>
      <c r="BJ42" s="205"/>
      <c r="BK42" s="205"/>
      <c r="BL42" s="205"/>
      <c r="BM42" s="205"/>
      <c r="BN42" s="205"/>
      <c r="BO42" s="218"/>
      <c r="BP42" s="218"/>
      <c r="BQ42" s="215">
        <v>36</v>
      </c>
      <c r="BR42" s="216"/>
      <c r="BS42" s="758"/>
      <c r="BT42" s="759"/>
      <c r="BU42" s="759"/>
      <c r="BV42" s="759"/>
      <c r="BW42" s="759"/>
      <c r="BX42" s="759"/>
      <c r="BY42" s="759"/>
      <c r="BZ42" s="759"/>
      <c r="CA42" s="759"/>
      <c r="CB42" s="759"/>
      <c r="CC42" s="759"/>
      <c r="CD42" s="759"/>
      <c r="CE42" s="759"/>
      <c r="CF42" s="759"/>
      <c r="CG42" s="760"/>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199"/>
    </row>
    <row r="43" spans="1:131" s="200" customFormat="1" ht="26.25" customHeight="1" x14ac:dyDescent="0.15">
      <c r="A43" s="214">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20"/>
      <c r="AL43" s="821"/>
      <c r="AM43" s="821"/>
      <c r="AN43" s="821"/>
      <c r="AO43" s="821"/>
      <c r="AP43" s="821"/>
      <c r="AQ43" s="821"/>
      <c r="AR43" s="821"/>
      <c r="AS43" s="821"/>
      <c r="AT43" s="821"/>
      <c r="AU43" s="821"/>
      <c r="AV43" s="821"/>
      <c r="AW43" s="821"/>
      <c r="AX43" s="821"/>
      <c r="AY43" s="821"/>
      <c r="AZ43" s="822"/>
      <c r="BA43" s="822"/>
      <c r="BB43" s="822"/>
      <c r="BC43" s="822"/>
      <c r="BD43" s="822"/>
      <c r="BE43" s="818"/>
      <c r="BF43" s="818"/>
      <c r="BG43" s="818"/>
      <c r="BH43" s="818"/>
      <c r="BI43" s="819"/>
      <c r="BJ43" s="205"/>
      <c r="BK43" s="205"/>
      <c r="BL43" s="205"/>
      <c r="BM43" s="205"/>
      <c r="BN43" s="205"/>
      <c r="BO43" s="218"/>
      <c r="BP43" s="218"/>
      <c r="BQ43" s="215">
        <v>37</v>
      </c>
      <c r="BR43" s="216"/>
      <c r="BS43" s="758"/>
      <c r="BT43" s="759"/>
      <c r="BU43" s="759"/>
      <c r="BV43" s="759"/>
      <c r="BW43" s="759"/>
      <c r="BX43" s="759"/>
      <c r="BY43" s="759"/>
      <c r="BZ43" s="759"/>
      <c r="CA43" s="759"/>
      <c r="CB43" s="759"/>
      <c r="CC43" s="759"/>
      <c r="CD43" s="759"/>
      <c r="CE43" s="759"/>
      <c r="CF43" s="759"/>
      <c r="CG43" s="760"/>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199"/>
    </row>
    <row r="44" spans="1:131" s="200" customFormat="1" ht="26.25" customHeight="1" x14ac:dyDescent="0.15">
      <c r="A44" s="214">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20"/>
      <c r="AL44" s="821"/>
      <c r="AM44" s="821"/>
      <c r="AN44" s="821"/>
      <c r="AO44" s="821"/>
      <c r="AP44" s="821"/>
      <c r="AQ44" s="821"/>
      <c r="AR44" s="821"/>
      <c r="AS44" s="821"/>
      <c r="AT44" s="821"/>
      <c r="AU44" s="821"/>
      <c r="AV44" s="821"/>
      <c r="AW44" s="821"/>
      <c r="AX44" s="821"/>
      <c r="AY44" s="821"/>
      <c r="AZ44" s="822"/>
      <c r="BA44" s="822"/>
      <c r="BB44" s="822"/>
      <c r="BC44" s="822"/>
      <c r="BD44" s="822"/>
      <c r="BE44" s="818"/>
      <c r="BF44" s="818"/>
      <c r="BG44" s="818"/>
      <c r="BH44" s="818"/>
      <c r="BI44" s="819"/>
      <c r="BJ44" s="205"/>
      <c r="BK44" s="205"/>
      <c r="BL44" s="205"/>
      <c r="BM44" s="205"/>
      <c r="BN44" s="205"/>
      <c r="BO44" s="218"/>
      <c r="BP44" s="218"/>
      <c r="BQ44" s="215">
        <v>38</v>
      </c>
      <c r="BR44" s="216"/>
      <c r="BS44" s="758"/>
      <c r="BT44" s="759"/>
      <c r="BU44" s="759"/>
      <c r="BV44" s="759"/>
      <c r="BW44" s="759"/>
      <c r="BX44" s="759"/>
      <c r="BY44" s="759"/>
      <c r="BZ44" s="759"/>
      <c r="CA44" s="759"/>
      <c r="CB44" s="759"/>
      <c r="CC44" s="759"/>
      <c r="CD44" s="759"/>
      <c r="CE44" s="759"/>
      <c r="CF44" s="759"/>
      <c r="CG44" s="760"/>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199"/>
    </row>
    <row r="45" spans="1:131" s="200" customFormat="1" ht="26.25" customHeight="1" x14ac:dyDescent="0.15">
      <c r="A45" s="214">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20"/>
      <c r="AL45" s="821"/>
      <c r="AM45" s="821"/>
      <c r="AN45" s="821"/>
      <c r="AO45" s="821"/>
      <c r="AP45" s="821"/>
      <c r="AQ45" s="821"/>
      <c r="AR45" s="821"/>
      <c r="AS45" s="821"/>
      <c r="AT45" s="821"/>
      <c r="AU45" s="821"/>
      <c r="AV45" s="821"/>
      <c r="AW45" s="821"/>
      <c r="AX45" s="821"/>
      <c r="AY45" s="821"/>
      <c r="AZ45" s="822"/>
      <c r="BA45" s="822"/>
      <c r="BB45" s="822"/>
      <c r="BC45" s="822"/>
      <c r="BD45" s="822"/>
      <c r="BE45" s="818"/>
      <c r="BF45" s="818"/>
      <c r="BG45" s="818"/>
      <c r="BH45" s="818"/>
      <c r="BI45" s="819"/>
      <c r="BJ45" s="205"/>
      <c r="BK45" s="205"/>
      <c r="BL45" s="205"/>
      <c r="BM45" s="205"/>
      <c r="BN45" s="205"/>
      <c r="BO45" s="218"/>
      <c r="BP45" s="218"/>
      <c r="BQ45" s="215">
        <v>39</v>
      </c>
      <c r="BR45" s="216"/>
      <c r="BS45" s="758"/>
      <c r="BT45" s="759"/>
      <c r="BU45" s="759"/>
      <c r="BV45" s="759"/>
      <c r="BW45" s="759"/>
      <c r="BX45" s="759"/>
      <c r="BY45" s="759"/>
      <c r="BZ45" s="759"/>
      <c r="CA45" s="759"/>
      <c r="CB45" s="759"/>
      <c r="CC45" s="759"/>
      <c r="CD45" s="759"/>
      <c r="CE45" s="759"/>
      <c r="CF45" s="759"/>
      <c r="CG45" s="760"/>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199"/>
    </row>
    <row r="46" spans="1:131" s="200" customFormat="1" ht="26.25" customHeight="1" x14ac:dyDescent="0.15">
      <c r="A46" s="214">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20"/>
      <c r="AL46" s="821"/>
      <c r="AM46" s="821"/>
      <c r="AN46" s="821"/>
      <c r="AO46" s="821"/>
      <c r="AP46" s="821"/>
      <c r="AQ46" s="821"/>
      <c r="AR46" s="821"/>
      <c r="AS46" s="821"/>
      <c r="AT46" s="821"/>
      <c r="AU46" s="821"/>
      <c r="AV46" s="821"/>
      <c r="AW46" s="821"/>
      <c r="AX46" s="821"/>
      <c r="AY46" s="821"/>
      <c r="AZ46" s="822"/>
      <c r="BA46" s="822"/>
      <c r="BB46" s="822"/>
      <c r="BC46" s="822"/>
      <c r="BD46" s="822"/>
      <c r="BE46" s="818"/>
      <c r="BF46" s="818"/>
      <c r="BG46" s="818"/>
      <c r="BH46" s="818"/>
      <c r="BI46" s="819"/>
      <c r="BJ46" s="205"/>
      <c r="BK46" s="205"/>
      <c r="BL46" s="205"/>
      <c r="BM46" s="205"/>
      <c r="BN46" s="205"/>
      <c r="BO46" s="218"/>
      <c r="BP46" s="218"/>
      <c r="BQ46" s="215">
        <v>40</v>
      </c>
      <c r="BR46" s="216"/>
      <c r="BS46" s="758"/>
      <c r="BT46" s="759"/>
      <c r="BU46" s="759"/>
      <c r="BV46" s="759"/>
      <c r="BW46" s="759"/>
      <c r="BX46" s="759"/>
      <c r="BY46" s="759"/>
      <c r="BZ46" s="759"/>
      <c r="CA46" s="759"/>
      <c r="CB46" s="759"/>
      <c r="CC46" s="759"/>
      <c r="CD46" s="759"/>
      <c r="CE46" s="759"/>
      <c r="CF46" s="759"/>
      <c r="CG46" s="760"/>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199"/>
    </row>
    <row r="47" spans="1:131" s="200" customFormat="1" ht="26.25" customHeight="1" x14ac:dyDescent="0.15">
      <c r="A47" s="214">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20"/>
      <c r="AL47" s="821"/>
      <c r="AM47" s="821"/>
      <c r="AN47" s="821"/>
      <c r="AO47" s="821"/>
      <c r="AP47" s="821"/>
      <c r="AQ47" s="821"/>
      <c r="AR47" s="821"/>
      <c r="AS47" s="821"/>
      <c r="AT47" s="821"/>
      <c r="AU47" s="821"/>
      <c r="AV47" s="821"/>
      <c r="AW47" s="821"/>
      <c r="AX47" s="821"/>
      <c r="AY47" s="821"/>
      <c r="AZ47" s="822"/>
      <c r="BA47" s="822"/>
      <c r="BB47" s="822"/>
      <c r="BC47" s="822"/>
      <c r="BD47" s="822"/>
      <c r="BE47" s="818"/>
      <c r="BF47" s="818"/>
      <c r="BG47" s="818"/>
      <c r="BH47" s="818"/>
      <c r="BI47" s="819"/>
      <c r="BJ47" s="205"/>
      <c r="BK47" s="205"/>
      <c r="BL47" s="205"/>
      <c r="BM47" s="205"/>
      <c r="BN47" s="205"/>
      <c r="BO47" s="218"/>
      <c r="BP47" s="218"/>
      <c r="BQ47" s="215">
        <v>41</v>
      </c>
      <c r="BR47" s="216"/>
      <c r="BS47" s="758"/>
      <c r="BT47" s="759"/>
      <c r="BU47" s="759"/>
      <c r="BV47" s="759"/>
      <c r="BW47" s="759"/>
      <c r="BX47" s="759"/>
      <c r="BY47" s="759"/>
      <c r="BZ47" s="759"/>
      <c r="CA47" s="759"/>
      <c r="CB47" s="759"/>
      <c r="CC47" s="759"/>
      <c r="CD47" s="759"/>
      <c r="CE47" s="759"/>
      <c r="CF47" s="759"/>
      <c r="CG47" s="760"/>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199"/>
    </row>
    <row r="48" spans="1:131" s="200" customFormat="1" ht="26.25" customHeight="1" x14ac:dyDescent="0.15">
      <c r="A48" s="214">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20"/>
      <c r="AL48" s="821"/>
      <c r="AM48" s="821"/>
      <c r="AN48" s="821"/>
      <c r="AO48" s="821"/>
      <c r="AP48" s="821"/>
      <c r="AQ48" s="821"/>
      <c r="AR48" s="821"/>
      <c r="AS48" s="821"/>
      <c r="AT48" s="821"/>
      <c r="AU48" s="821"/>
      <c r="AV48" s="821"/>
      <c r="AW48" s="821"/>
      <c r="AX48" s="821"/>
      <c r="AY48" s="821"/>
      <c r="AZ48" s="822"/>
      <c r="BA48" s="822"/>
      <c r="BB48" s="822"/>
      <c r="BC48" s="822"/>
      <c r="BD48" s="822"/>
      <c r="BE48" s="818"/>
      <c r="BF48" s="818"/>
      <c r="BG48" s="818"/>
      <c r="BH48" s="818"/>
      <c r="BI48" s="819"/>
      <c r="BJ48" s="205"/>
      <c r="BK48" s="205"/>
      <c r="BL48" s="205"/>
      <c r="BM48" s="205"/>
      <c r="BN48" s="205"/>
      <c r="BO48" s="218"/>
      <c r="BP48" s="218"/>
      <c r="BQ48" s="215">
        <v>42</v>
      </c>
      <c r="BR48" s="216"/>
      <c r="BS48" s="758"/>
      <c r="BT48" s="759"/>
      <c r="BU48" s="759"/>
      <c r="BV48" s="759"/>
      <c r="BW48" s="759"/>
      <c r="BX48" s="759"/>
      <c r="BY48" s="759"/>
      <c r="BZ48" s="759"/>
      <c r="CA48" s="759"/>
      <c r="CB48" s="759"/>
      <c r="CC48" s="759"/>
      <c r="CD48" s="759"/>
      <c r="CE48" s="759"/>
      <c r="CF48" s="759"/>
      <c r="CG48" s="760"/>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199"/>
    </row>
    <row r="49" spans="1:131" s="200" customFormat="1" ht="26.25" customHeight="1" x14ac:dyDescent="0.15">
      <c r="A49" s="214">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20"/>
      <c r="AL49" s="821"/>
      <c r="AM49" s="821"/>
      <c r="AN49" s="821"/>
      <c r="AO49" s="821"/>
      <c r="AP49" s="821"/>
      <c r="AQ49" s="821"/>
      <c r="AR49" s="821"/>
      <c r="AS49" s="821"/>
      <c r="AT49" s="821"/>
      <c r="AU49" s="821"/>
      <c r="AV49" s="821"/>
      <c r="AW49" s="821"/>
      <c r="AX49" s="821"/>
      <c r="AY49" s="821"/>
      <c r="AZ49" s="822"/>
      <c r="BA49" s="822"/>
      <c r="BB49" s="822"/>
      <c r="BC49" s="822"/>
      <c r="BD49" s="822"/>
      <c r="BE49" s="818"/>
      <c r="BF49" s="818"/>
      <c r="BG49" s="818"/>
      <c r="BH49" s="818"/>
      <c r="BI49" s="819"/>
      <c r="BJ49" s="205"/>
      <c r="BK49" s="205"/>
      <c r="BL49" s="205"/>
      <c r="BM49" s="205"/>
      <c r="BN49" s="205"/>
      <c r="BO49" s="218"/>
      <c r="BP49" s="218"/>
      <c r="BQ49" s="215">
        <v>43</v>
      </c>
      <c r="BR49" s="216"/>
      <c r="BS49" s="758"/>
      <c r="BT49" s="759"/>
      <c r="BU49" s="759"/>
      <c r="BV49" s="759"/>
      <c r="BW49" s="759"/>
      <c r="BX49" s="759"/>
      <c r="BY49" s="759"/>
      <c r="BZ49" s="759"/>
      <c r="CA49" s="759"/>
      <c r="CB49" s="759"/>
      <c r="CC49" s="759"/>
      <c r="CD49" s="759"/>
      <c r="CE49" s="759"/>
      <c r="CF49" s="759"/>
      <c r="CG49" s="760"/>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199"/>
    </row>
    <row r="50" spans="1:131" s="200" customFormat="1" ht="26.25" customHeight="1" x14ac:dyDescent="0.15">
      <c r="A50" s="214">
        <v>23</v>
      </c>
      <c r="B50" s="745"/>
      <c r="C50" s="746"/>
      <c r="D50" s="746"/>
      <c r="E50" s="746"/>
      <c r="F50" s="746"/>
      <c r="G50" s="746"/>
      <c r="H50" s="746"/>
      <c r="I50" s="746"/>
      <c r="J50" s="746"/>
      <c r="K50" s="746"/>
      <c r="L50" s="746"/>
      <c r="M50" s="746"/>
      <c r="N50" s="746"/>
      <c r="O50" s="746"/>
      <c r="P50" s="747"/>
      <c r="Q50" s="823"/>
      <c r="R50" s="824"/>
      <c r="S50" s="824"/>
      <c r="T50" s="824"/>
      <c r="U50" s="824"/>
      <c r="V50" s="824"/>
      <c r="W50" s="824"/>
      <c r="X50" s="824"/>
      <c r="Y50" s="824"/>
      <c r="Z50" s="824"/>
      <c r="AA50" s="824"/>
      <c r="AB50" s="824"/>
      <c r="AC50" s="824"/>
      <c r="AD50" s="824"/>
      <c r="AE50" s="825"/>
      <c r="AF50" s="751"/>
      <c r="AG50" s="752"/>
      <c r="AH50" s="752"/>
      <c r="AI50" s="752"/>
      <c r="AJ50" s="753"/>
      <c r="AK50" s="826"/>
      <c r="AL50" s="824"/>
      <c r="AM50" s="824"/>
      <c r="AN50" s="824"/>
      <c r="AO50" s="824"/>
      <c r="AP50" s="824"/>
      <c r="AQ50" s="824"/>
      <c r="AR50" s="824"/>
      <c r="AS50" s="824"/>
      <c r="AT50" s="824"/>
      <c r="AU50" s="824"/>
      <c r="AV50" s="824"/>
      <c r="AW50" s="824"/>
      <c r="AX50" s="824"/>
      <c r="AY50" s="824"/>
      <c r="AZ50" s="827"/>
      <c r="BA50" s="827"/>
      <c r="BB50" s="827"/>
      <c r="BC50" s="827"/>
      <c r="BD50" s="827"/>
      <c r="BE50" s="818"/>
      <c r="BF50" s="818"/>
      <c r="BG50" s="818"/>
      <c r="BH50" s="818"/>
      <c r="BI50" s="819"/>
      <c r="BJ50" s="205"/>
      <c r="BK50" s="205"/>
      <c r="BL50" s="205"/>
      <c r="BM50" s="205"/>
      <c r="BN50" s="205"/>
      <c r="BO50" s="218"/>
      <c r="BP50" s="218"/>
      <c r="BQ50" s="215">
        <v>44</v>
      </c>
      <c r="BR50" s="216"/>
      <c r="BS50" s="758"/>
      <c r="BT50" s="759"/>
      <c r="BU50" s="759"/>
      <c r="BV50" s="759"/>
      <c r="BW50" s="759"/>
      <c r="BX50" s="759"/>
      <c r="BY50" s="759"/>
      <c r="BZ50" s="759"/>
      <c r="CA50" s="759"/>
      <c r="CB50" s="759"/>
      <c r="CC50" s="759"/>
      <c r="CD50" s="759"/>
      <c r="CE50" s="759"/>
      <c r="CF50" s="759"/>
      <c r="CG50" s="760"/>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199"/>
    </row>
    <row r="51" spans="1:131" s="200" customFormat="1" ht="26.25" customHeight="1" x14ac:dyDescent="0.15">
      <c r="A51" s="214">
        <v>24</v>
      </c>
      <c r="B51" s="745"/>
      <c r="C51" s="746"/>
      <c r="D51" s="746"/>
      <c r="E51" s="746"/>
      <c r="F51" s="746"/>
      <c r="G51" s="746"/>
      <c r="H51" s="746"/>
      <c r="I51" s="746"/>
      <c r="J51" s="746"/>
      <c r="K51" s="746"/>
      <c r="L51" s="746"/>
      <c r="M51" s="746"/>
      <c r="N51" s="746"/>
      <c r="O51" s="746"/>
      <c r="P51" s="747"/>
      <c r="Q51" s="823"/>
      <c r="R51" s="824"/>
      <c r="S51" s="824"/>
      <c r="T51" s="824"/>
      <c r="U51" s="824"/>
      <c r="V51" s="824"/>
      <c r="W51" s="824"/>
      <c r="X51" s="824"/>
      <c r="Y51" s="824"/>
      <c r="Z51" s="824"/>
      <c r="AA51" s="824"/>
      <c r="AB51" s="824"/>
      <c r="AC51" s="824"/>
      <c r="AD51" s="824"/>
      <c r="AE51" s="825"/>
      <c r="AF51" s="751"/>
      <c r="AG51" s="752"/>
      <c r="AH51" s="752"/>
      <c r="AI51" s="752"/>
      <c r="AJ51" s="753"/>
      <c r="AK51" s="826"/>
      <c r="AL51" s="824"/>
      <c r="AM51" s="824"/>
      <c r="AN51" s="824"/>
      <c r="AO51" s="824"/>
      <c r="AP51" s="824"/>
      <c r="AQ51" s="824"/>
      <c r="AR51" s="824"/>
      <c r="AS51" s="824"/>
      <c r="AT51" s="824"/>
      <c r="AU51" s="824"/>
      <c r="AV51" s="824"/>
      <c r="AW51" s="824"/>
      <c r="AX51" s="824"/>
      <c r="AY51" s="824"/>
      <c r="AZ51" s="827"/>
      <c r="BA51" s="827"/>
      <c r="BB51" s="827"/>
      <c r="BC51" s="827"/>
      <c r="BD51" s="827"/>
      <c r="BE51" s="818"/>
      <c r="BF51" s="818"/>
      <c r="BG51" s="818"/>
      <c r="BH51" s="818"/>
      <c r="BI51" s="819"/>
      <c r="BJ51" s="205"/>
      <c r="BK51" s="205"/>
      <c r="BL51" s="205"/>
      <c r="BM51" s="205"/>
      <c r="BN51" s="205"/>
      <c r="BO51" s="218"/>
      <c r="BP51" s="218"/>
      <c r="BQ51" s="215">
        <v>45</v>
      </c>
      <c r="BR51" s="216"/>
      <c r="BS51" s="758"/>
      <c r="BT51" s="759"/>
      <c r="BU51" s="759"/>
      <c r="BV51" s="759"/>
      <c r="BW51" s="759"/>
      <c r="BX51" s="759"/>
      <c r="BY51" s="759"/>
      <c r="BZ51" s="759"/>
      <c r="CA51" s="759"/>
      <c r="CB51" s="759"/>
      <c r="CC51" s="759"/>
      <c r="CD51" s="759"/>
      <c r="CE51" s="759"/>
      <c r="CF51" s="759"/>
      <c r="CG51" s="760"/>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199"/>
    </row>
    <row r="52" spans="1:131" s="200" customFormat="1" ht="26.25" customHeight="1" x14ac:dyDescent="0.15">
      <c r="A52" s="214">
        <v>25</v>
      </c>
      <c r="B52" s="745"/>
      <c r="C52" s="746"/>
      <c r="D52" s="746"/>
      <c r="E52" s="746"/>
      <c r="F52" s="746"/>
      <c r="G52" s="746"/>
      <c r="H52" s="746"/>
      <c r="I52" s="746"/>
      <c r="J52" s="746"/>
      <c r="K52" s="746"/>
      <c r="L52" s="746"/>
      <c r="M52" s="746"/>
      <c r="N52" s="746"/>
      <c r="O52" s="746"/>
      <c r="P52" s="747"/>
      <c r="Q52" s="823"/>
      <c r="R52" s="824"/>
      <c r="S52" s="824"/>
      <c r="T52" s="824"/>
      <c r="U52" s="824"/>
      <c r="V52" s="824"/>
      <c r="W52" s="824"/>
      <c r="X52" s="824"/>
      <c r="Y52" s="824"/>
      <c r="Z52" s="824"/>
      <c r="AA52" s="824"/>
      <c r="AB52" s="824"/>
      <c r="AC52" s="824"/>
      <c r="AD52" s="824"/>
      <c r="AE52" s="825"/>
      <c r="AF52" s="751"/>
      <c r="AG52" s="752"/>
      <c r="AH52" s="752"/>
      <c r="AI52" s="752"/>
      <c r="AJ52" s="753"/>
      <c r="AK52" s="826"/>
      <c r="AL52" s="824"/>
      <c r="AM52" s="824"/>
      <c r="AN52" s="824"/>
      <c r="AO52" s="824"/>
      <c r="AP52" s="824"/>
      <c r="AQ52" s="824"/>
      <c r="AR52" s="824"/>
      <c r="AS52" s="824"/>
      <c r="AT52" s="824"/>
      <c r="AU52" s="824"/>
      <c r="AV52" s="824"/>
      <c r="AW52" s="824"/>
      <c r="AX52" s="824"/>
      <c r="AY52" s="824"/>
      <c r="AZ52" s="827"/>
      <c r="BA52" s="827"/>
      <c r="BB52" s="827"/>
      <c r="BC52" s="827"/>
      <c r="BD52" s="827"/>
      <c r="BE52" s="818"/>
      <c r="BF52" s="818"/>
      <c r="BG52" s="818"/>
      <c r="BH52" s="818"/>
      <c r="BI52" s="819"/>
      <c r="BJ52" s="205"/>
      <c r="BK52" s="205"/>
      <c r="BL52" s="205"/>
      <c r="BM52" s="205"/>
      <c r="BN52" s="205"/>
      <c r="BO52" s="218"/>
      <c r="BP52" s="218"/>
      <c r="BQ52" s="215">
        <v>46</v>
      </c>
      <c r="BR52" s="216"/>
      <c r="BS52" s="758"/>
      <c r="BT52" s="759"/>
      <c r="BU52" s="759"/>
      <c r="BV52" s="759"/>
      <c r="BW52" s="759"/>
      <c r="BX52" s="759"/>
      <c r="BY52" s="759"/>
      <c r="BZ52" s="759"/>
      <c r="CA52" s="759"/>
      <c r="CB52" s="759"/>
      <c r="CC52" s="759"/>
      <c r="CD52" s="759"/>
      <c r="CE52" s="759"/>
      <c r="CF52" s="759"/>
      <c r="CG52" s="760"/>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199"/>
    </row>
    <row r="53" spans="1:131" s="200" customFormat="1" ht="26.25" customHeight="1" x14ac:dyDescent="0.15">
      <c r="A53" s="214">
        <v>26</v>
      </c>
      <c r="B53" s="745"/>
      <c r="C53" s="746"/>
      <c r="D53" s="746"/>
      <c r="E53" s="746"/>
      <c r="F53" s="746"/>
      <c r="G53" s="746"/>
      <c r="H53" s="746"/>
      <c r="I53" s="746"/>
      <c r="J53" s="746"/>
      <c r="K53" s="746"/>
      <c r="L53" s="746"/>
      <c r="M53" s="746"/>
      <c r="N53" s="746"/>
      <c r="O53" s="746"/>
      <c r="P53" s="747"/>
      <c r="Q53" s="823"/>
      <c r="R53" s="824"/>
      <c r="S53" s="824"/>
      <c r="T53" s="824"/>
      <c r="U53" s="824"/>
      <c r="V53" s="824"/>
      <c r="W53" s="824"/>
      <c r="X53" s="824"/>
      <c r="Y53" s="824"/>
      <c r="Z53" s="824"/>
      <c r="AA53" s="824"/>
      <c r="AB53" s="824"/>
      <c r="AC53" s="824"/>
      <c r="AD53" s="824"/>
      <c r="AE53" s="825"/>
      <c r="AF53" s="751"/>
      <c r="AG53" s="752"/>
      <c r="AH53" s="752"/>
      <c r="AI53" s="752"/>
      <c r="AJ53" s="753"/>
      <c r="AK53" s="826"/>
      <c r="AL53" s="824"/>
      <c r="AM53" s="824"/>
      <c r="AN53" s="824"/>
      <c r="AO53" s="824"/>
      <c r="AP53" s="824"/>
      <c r="AQ53" s="824"/>
      <c r="AR53" s="824"/>
      <c r="AS53" s="824"/>
      <c r="AT53" s="824"/>
      <c r="AU53" s="824"/>
      <c r="AV53" s="824"/>
      <c r="AW53" s="824"/>
      <c r="AX53" s="824"/>
      <c r="AY53" s="824"/>
      <c r="AZ53" s="827"/>
      <c r="BA53" s="827"/>
      <c r="BB53" s="827"/>
      <c r="BC53" s="827"/>
      <c r="BD53" s="827"/>
      <c r="BE53" s="818"/>
      <c r="BF53" s="818"/>
      <c r="BG53" s="818"/>
      <c r="BH53" s="818"/>
      <c r="BI53" s="819"/>
      <c r="BJ53" s="205"/>
      <c r="BK53" s="205"/>
      <c r="BL53" s="205"/>
      <c r="BM53" s="205"/>
      <c r="BN53" s="205"/>
      <c r="BO53" s="218"/>
      <c r="BP53" s="218"/>
      <c r="BQ53" s="215">
        <v>47</v>
      </c>
      <c r="BR53" s="216"/>
      <c r="BS53" s="758"/>
      <c r="BT53" s="759"/>
      <c r="BU53" s="759"/>
      <c r="BV53" s="759"/>
      <c r="BW53" s="759"/>
      <c r="BX53" s="759"/>
      <c r="BY53" s="759"/>
      <c r="BZ53" s="759"/>
      <c r="CA53" s="759"/>
      <c r="CB53" s="759"/>
      <c r="CC53" s="759"/>
      <c r="CD53" s="759"/>
      <c r="CE53" s="759"/>
      <c r="CF53" s="759"/>
      <c r="CG53" s="760"/>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199"/>
    </row>
    <row r="54" spans="1:131" s="200" customFormat="1" ht="26.25" customHeight="1" x14ac:dyDescent="0.15">
      <c r="A54" s="214">
        <v>27</v>
      </c>
      <c r="B54" s="745"/>
      <c r="C54" s="746"/>
      <c r="D54" s="746"/>
      <c r="E54" s="746"/>
      <c r="F54" s="746"/>
      <c r="G54" s="746"/>
      <c r="H54" s="746"/>
      <c r="I54" s="746"/>
      <c r="J54" s="746"/>
      <c r="K54" s="746"/>
      <c r="L54" s="746"/>
      <c r="M54" s="746"/>
      <c r="N54" s="746"/>
      <c r="O54" s="746"/>
      <c r="P54" s="747"/>
      <c r="Q54" s="823"/>
      <c r="R54" s="824"/>
      <c r="S54" s="824"/>
      <c r="T54" s="824"/>
      <c r="U54" s="824"/>
      <c r="V54" s="824"/>
      <c r="W54" s="824"/>
      <c r="X54" s="824"/>
      <c r="Y54" s="824"/>
      <c r="Z54" s="824"/>
      <c r="AA54" s="824"/>
      <c r="AB54" s="824"/>
      <c r="AC54" s="824"/>
      <c r="AD54" s="824"/>
      <c r="AE54" s="825"/>
      <c r="AF54" s="751"/>
      <c r="AG54" s="752"/>
      <c r="AH54" s="752"/>
      <c r="AI54" s="752"/>
      <c r="AJ54" s="753"/>
      <c r="AK54" s="826"/>
      <c r="AL54" s="824"/>
      <c r="AM54" s="824"/>
      <c r="AN54" s="824"/>
      <c r="AO54" s="824"/>
      <c r="AP54" s="824"/>
      <c r="AQ54" s="824"/>
      <c r="AR54" s="824"/>
      <c r="AS54" s="824"/>
      <c r="AT54" s="824"/>
      <c r="AU54" s="824"/>
      <c r="AV54" s="824"/>
      <c r="AW54" s="824"/>
      <c r="AX54" s="824"/>
      <c r="AY54" s="824"/>
      <c r="AZ54" s="827"/>
      <c r="BA54" s="827"/>
      <c r="BB54" s="827"/>
      <c r="BC54" s="827"/>
      <c r="BD54" s="827"/>
      <c r="BE54" s="818"/>
      <c r="BF54" s="818"/>
      <c r="BG54" s="818"/>
      <c r="BH54" s="818"/>
      <c r="BI54" s="819"/>
      <c r="BJ54" s="205"/>
      <c r="BK54" s="205"/>
      <c r="BL54" s="205"/>
      <c r="BM54" s="205"/>
      <c r="BN54" s="205"/>
      <c r="BO54" s="218"/>
      <c r="BP54" s="218"/>
      <c r="BQ54" s="215">
        <v>48</v>
      </c>
      <c r="BR54" s="216"/>
      <c r="BS54" s="758"/>
      <c r="BT54" s="759"/>
      <c r="BU54" s="759"/>
      <c r="BV54" s="759"/>
      <c r="BW54" s="759"/>
      <c r="BX54" s="759"/>
      <c r="BY54" s="759"/>
      <c r="BZ54" s="759"/>
      <c r="CA54" s="759"/>
      <c r="CB54" s="759"/>
      <c r="CC54" s="759"/>
      <c r="CD54" s="759"/>
      <c r="CE54" s="759"/>
      <c r="CF54" s="759"/>
      <c r="CG54" s="760"/>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199"/>
    </row>
    <row r="55" spans="1:131" s="200" customFormat="1" ht="26.25" customHeight="1" x14ac:dyDescent="0.15">
      <c r="A55" s="214">
        <v>28</v>
      </c>
      <c r="B55" s="745"/>
      <c r="C55" s="746"/>
      <c r="D55" s="746"/>
      <c r="E55" s="746"/>
      <c r="F55" s="746"/>
      <c r="G55" s="746"/>
      <c r="H55" s="746"/>
      <c r="I55" s="746"/>
      <c r="J55" s="746"/>
      <c r="K55" s="746"/>
      <c r="L55" s="746"/>
      <c r="M55" s="746"/>
      <c r="N55" s="746"/>
      <c r="O55" s="746"/>
      <c r="P55" s="747"/>
      <c r="Q55" s="823"/>
      <c r="R55" s="824"/>
      <c r="S55" s="824"/>
      <c r="T55" s="824"/>
      <c r="U55" s="824"/>
      <c r="V55" s="824"/>
      <c r="W55" s="824"/>
      <c r="X55" s="824"/>
      <c r="Y55" s="824"/>
      <c r="Z55" s="824"/>
      <c r="AA55" s="824"/>
      <c r="AB55" s="824"/>
      <c r="AC55" s="824"/>
      <c r="AD55" s="824"/>
      <c r="AE55" s="825"/>
      <c r="AF55" s="751"/>
      <c r="AG55" s="752"/>
      <c r="AH55" s="752"/>
      <c r="AI55" s="752"/>
      <c r="AJ55" s="753"/>
      <c r="AK55" s="826"/>
      <c r="AL55" s="824"/>
      <c r="AM55" s="824"/>
      <c r="AN55" s="824"/>
      <c r="AO55" s="824"/>
      <c r="AP55" s="824"/>
      <c r="AQ55" s="824"/>
      <c r="AR55" s="824"/>
      <c r="AS55" s="824"/>
      <c r="AT55" s="824"/>
      <c r="AU55" s="824"/>
      <c r="AV55" s="824"/>
      <c r="AW55" s="824"/>
      <c r="AX55" s="824"/>
      <c r="AY55" s="824"/>
      <c r="AZ55" s="827"/>
      <c r="BA55" s="827"/>
      <c r="BB55" s="827"/>
      <c r="BC55" s="827"/>
      <c r="BD55" s="827"/>
      <c r="BE55" s="818"/>
      <c r="BF55" s="818"/>
      <c r="BG55" s="818"/>
      <c r="BH55" s="818"/>
      <c r="BI55" s="819"/>
      <c r="BJ55" s="205"/>
      <c r="BK55" s="205"/>
      <c r="BL55" s="205"/>
      <c r="BM55" s="205"/>
      <c r="BN55" s="205"/>
      <c r="BO55" s="218"/>
      <c r="BP55" s="218"/>
      <c r="BQ55" s="215">
        <v>49</v>
      </c>
      <c r="BR55" s="216"/>
      <c r="BS55" s="758"/>
      <c r="BT55" s="759"/>
      <c r="BU55" s="759"/>
      <c r="BV55" s="759"/>
      <c r="BW55" s="759"/>
      <c r="BX55" s="759"/>
      <c r="BY55" s="759"/>
      <c r="BZ55" s="759"/>
      <c r="CA55" s="759"/>
      <c r="CB55" s="759"/>
      <c r="CC55" s="759"/>
      <c r="CD55" s="759"/>
      <c r="CE55" s="759"/>
      <c r="CF55" s="759"/>
      <c r="CG55" s="760"/>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199"/>
    </row>
    <row r="56" spans="1:131" s="200" customFormat="1" ht="26.25" customHeight="1" x14ac:dyDescent="0.15">
      <c r="A56" s="214">
        <v>29</v>
      </c>
      <c r="B56" s="745"/>
      <c r="C56" s="746"/>
      <c r="D56" s="746"/>
      <c r="E56" s="746"/>
      <c r="F56" s="746"/>
      <c r="G56" s="746"/>
      <c r="H56" s="746"/>
      <c r="I56" s="746"/>
      <c r="J56" s="746"/>
      <c r="K56" s="746"/>
      <c r="L56" s="746"/>
      <c r="M56" s="746"/>
      <c r="N56" s="746"/>
      <c r="O56" s="746"/>
      <c r="P56" s="747"/>
      <c r="Q56" s="823"/>
      <c r="R56" s="824"/>
      <c r="S56" s="824"/>
      <c r="T56" s="824"/>
      <c r="U56" s="824"/>
      <c r="V56" s="824"/>
      <c r="W56" s="824"/>
      <c r="X56" s="824"/>
      <c r="Y56" s="824"/>
      <c r="Z56" s="824"/>
      <c r="AA56" s="824"/>
      <c r="AB56" s="824"/>
      <c r="AC56" s="824"/>
      <c r="AD56" s="824"/>
      <c r="AE56" s="825"/>
      <c r="AF56" s="751"/>
      <c r="AG56" s="752"/>
      <c r="AH56" s="752"/>
      <c r="AI56" s="752"/>
      <c r="AJ56" s="753"/>
      <c r="AK56" s="826"/>
      <c r="AL56" s="824"/>
      <c r="AM56" s="824"/>
      <c r="AN56" s="824"/>
      <c r="AO56" s="824"/>
      <c r="AP56" s="824"/>
      <c r="AQ56" s="824"/>
      <c r="AR56" s="824"/>
      <c r="AS56" s="824"/>
      <c r="AT56" s="824"/>
      <c r="AU56" s="824"/>
      <c r="AV56" s="824"/>
      <c r="AW56" s="824"/>
      <c r="AX56" s="824"/>
      <c r="AY56" s="824"/>
      <c r="AZ56" s="827"/>
      <c r="BA56" s="827"/>
      <c r="BB56" s="827"/>
      <c r="BC56" s="827"/>
      <c r="BD56" s="827"/>
      <c r="BE56" s="818"/>
      <c r="BF56" s="818"/>
      <c r="BG56" s="818"/>
      <c r="BH56" s="818"/>
      <c r="BI56" s="819"/>
      <c r="BJ56" s="205"/>
      <c r="BK56" s="205"/>
      <c r="BL56" s="205"/>
      <c r="BM56" s="205"/>
      <c r="BN56" s="205"/>
      <c r="BO56" s="218"/>
      <c r="BP56" s="218"/>
      <c r="BQ56" s="215">
        <v>50</v>
      </c>
      <c r="BR56" s="216"/>
      <c r="BS56" s="758"/>
      <c r="BT56" s="759"/>
      <c r="BU56" s="759"/>
      <c r="BV56" s="759"/>
      <c r="BW56" s="759"/>
      <c r="BX56" s="759"/>
      <c r="BY56" s="759"/>
      <c r="BZ56" s="759"/>
      <c r="CA56" s="759"/>
      <c r="CB56" s="759"/>
      <c r="CC56" s="759"/>
      <c r="CD56" s="759"/>
      <c r="CE56" s="759"/>
      <c r="CF56" s="759"/>
      <c r="CG56" s="760"/>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199"/>
    </row>
    <row r="57" spans="1:131" s="200" customFormat="1" ht="26.25" customHeight="1" x14ac:dyDescent="0.15">
      <c r="A57" s="214">
        <v>30</v>
      </c>
      <c r="B57" s="745"/>
      <c r="C57" s="746"/>
      <c r="D57" s="746"/>
      <c r="E57" s="746"/>
      <c r="F57" s="746"/>
      <c r="G57" s="746"/>
      <c r="H57" s="746"/>
      <c r="I57" s="746"/>
      <c r="J57" s="746"/>
      <c r="K57" s="746"/>
      <c r="L57" s="746"/>
      <c r="M57" s="746"/>
      <c r="N57" s="746"/>
      <c r="O57" s="746"/>
      <c r="P57" s="747"/>
      <c r="Q57" s="823"/>
      <c r="R57" s="824"/>
      <c r="S57" s="824"/>
      <c r="T57" s="824"/>
      <c r="U57" s="824"/>
      <c r="V57" s="824"/>
      <c r="W57" s="824"/>
      <c r="X57" s="824"/>
      <c r="Y57" s="824"/>
      <c r="Z57" s="824"/>
      <c r="AA57" s="824"/>
      <c r="AB57" s="824"/>
      <c r="AC57" s="824"/>
      <c r="AD57" s="824"/>
      <c r="AE57" s="825"/>
      <c r="AF57" s="751"/>
      <c r="AG57" s="752"/>
      <c r="AH57" s="752"/>
      <c r="AI57" s="752"/>
      <c r="AJ57" s="753"/>
      <c r="AK57" s="826"/>
      <c r="AL57" s="824"/>
      <c r="AM57" s="824"/>
      <c r="AN57" s="824"/>
      <c r="AO57" s="824"/>
      <c r="AP57" s="824"/>
      <c r="AQ57" s="824"/>
      <c r="AR57" s="824"/>
      <c r="AS57" s="824"/>
      <c r="AT57" s="824"/>
      <c r="AU57" s="824"/>
      <c r="AV57" s="824"/>
      <c r="AW57" s="824"/>
      <c r="AX57" s="824"/>
      <c r="AY57" s="824"/>
      <c r="AZ57" s="827"/>
      <c r="BA57" s="827"/>
      <c r="BB57" s="827"/>
      <c r="BC57" s="827"/>
      <c r="BD57" s="827"/>
      <c r="BE57" s="818"/>
      <c r="BF57" s="818"/>
      <c r="BG57" s="818"/>
      <c r="BH57" s="818"/>
      <c r="BI57" s="819"/>
      <c r="BJ57" s="205"/>
      <c r="BK57" s="205"/>
      <c r="BL57" s="205"/>
      <c r="BM57" s="205"/>
      <c r="BN57" s="205"/>
      <c r="BO57" s="218"/>
      <c r="BP57" s="218"/>
      <c r="BQ57" s="215">
        <v>51</v>
      </c>
      <c r="BR57" s="216"/>
      <c r="BS57" s="758"/>
      <c r="BT57" s="759"/>
      <c r="BU57" s="759"/>
      <c r="BV57" s="759"/>
      <c r="BW57" s="759"/>
      <c r="BX57" s="759"/>
      <c r="BY57" s="759"/>
      <c r="BZ57" s="759"/>
      <c r="CA57" s="759"/>
      <c r="CB57" s="759"/>
      <c r="CC57" s="759"/>
      <c r="CD57" s="759"/>
      <c r="CE57" s="759"/>
      <c r="CF57" s="759"/>
      <c r="CG57" s="760"/>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199"/>
    </row>
    <row r="58" spans="1:131" s="200" customFormat="1" ht="26.25" customHeight="1" x14ac:dyDescent="0.15">
      <c r="A58" s="214">
        <v>31</v>
      </c>
      <c r="B58" s="745"/>
      <c r="C58" s="746"/>
      <c r="D58" s="746"/>
      <c r="E58" s="746"/>
      <c r="F58" s="746"/>
      <c r="G58" s="746"/>
      <c r="H58" s="746"/>
      <c r="I58" s="746"/>
      <c r="J58" s="746"/>
      <c r="K58" s="746"/>
      <c r="L58" s="746"/>
      <c r="M58" s="746"/>
      <c r="N58" s="746"/>
      <c r="O58" s="746"/>
      <c r="P58" s="747"/>
      <c r="Q58" s="823"/>
      <c r="R58" s="824"/>
      <c r="S58" s="824"/>
      <c r="T58" s="824"/>
      <c r="U58" s="824"/>
      <c r="V58" s="824"/>
      <c r="W58" s="824"/>
      <c r="X58" s="824"/>
      <c r="Y58" s="824"/>
      <c r="Z58" s="824"/>
      <c r="AA58" s="824"/>
      <c r="AB58" s="824"/>
      <c r="AC58" s="824"/>
      <c r="AD58" s="824"/>
      <c r="AE58" s="825"/>
      <c r="AF58" s="751"/>
      <c r="AG58" s="752"/>
      <c r="AH58" s="752"/>
      <c r="AI58" s="752"/>
      <c r="AJ58" s="753"/>
      <c r="AK58" s="826"/>
      <c r="AL58" s="824"/>
      <c r="AM58" s="824"/>
      <c r="AN58" s="824"/>
      <c r="AO58" s="824"/>
      <c r="AP58" s="824"/>
      <c r="AQ58" s="824"/>
      <c r="AR58" s="824"/>
      <c r="AS58" s="824"/>
      <c r="AT58" s="824"/>
      <c r="AU58" s="824"/>
      <c r="AV58" s="824"/>
      <c r="AW58" s="824"/>
      <c r="AX58" s="824"/>
      <c r="AY58" s="824"/>
      <c r="AZ58" s="827"/>
      <c r="BA58" s="827"/>
      <c r="BB58" s="827"/>
      <c r="BC58" s="827"/>
      <c r="BD58" s="827"/>
      <c r="BE58" s="818"/>
      <c r="BF58" s="818"/>
      <c r="BG58" s="818"/>
      <c r="BH58" s="818"/>
      <c r="BI58" s="819"/>
      <c r="BJ58" s="205"/>
      <c r="BK58" s="205"/>
      <c r="BL58" s="205"/>
      <c r="BM58" s="205"/>
      <c r="BN58" s="205"/>
      <c r="BO58" s="218"/>
      <c r="BP58" s="218"/>
      <c r="BQ58" s="215">
        <v>52</v>
      </c>
      <c r="BR58" s="216"/>
      <c r="BS58" s="758"/>
      <c r="BT58" s="759"/>
      <c r="BU58" s="759"/>
      <c r="BV58" s="759"/>
      <c r="BW58" s="759"/>
      <c r="BX58" s="759"/>
      <c r="BY58" s="759"/>
      <c r="BZ58" s="759"/>
      <c r="CA58" s="759"/>
      <c r="CB58" s="759"/>
      <c r="CC58" s="759"/>
      <c r="CD58" s="759"/>
      <c r="CE58" s="759"/>
      <c r="CF58" s="759"/>
      <c r="CG58" s="760"/>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199"/>
    </row>
    <row r="59" spans="1:131" s="200" customFormat="1" ht="26.25" customHeight="1" x14ac:dyDescent="0.15">
      <c r="A59" s="214">
        <v>32</v>
      </c>
      <c r="B59" s="745"/>
      <c r="C59" s="746"/>
      <c r="D59" s="746"/>
      <c r="E59" s="746"/>
      <c r="F59" s="746"/>
      <c r="G59" s="746"/>
      <c r="H59" s="746"/>
      <c r="I59" s="746"/>
      <c r="J59" s="746"/>
      <c r="K59" s="746"/>
      <c r="L59" s="746"/>
      <c r="M59" s="746"/>
      <c r="N59" s="746"/>
      <c r="O59" s="746"/>
      <c r="P59" s="747"/>
      <c r="Q59" s="823"/>
      <c r="R59" s="824"/>
      <c r="S59" s="824"/>
      <c r="T59" s="824"/>
      <c r="U59" s="824"/>
      <c r="V59" s="824"/>
      <c r="W59" s="824"/>
      <c r="X59" s="824"/>
      <c r="Y59" s="824"/>
      <c r="Z59" s="824"/>
      <c r="AA59" s="824"/>
      <c r="AB59" s="824"/>
      <c r="AC59" s="824"/>
      <c r="AD59" s="824"/>
      <c r="AE59" s="825"/>
      <c r="AF59" s="751"/>
      <c r="AG59" s="752"/>
      <c r="AH59" s="752"/>
      <c r="AI59" s="752"/>
      <c r="AJ59" s="753"/>
      <c r="AK59" s="826"/>
      <c r="AL59" s="824"/>
      <c r="AM59" s="824"/>
      <c r="AN59" s="824"/>
      <c r="AO59" s="824"/>
      <c r="AP59" s="824"/>
      <c r="AQ59" s="824"/>
      <c r="AR59" s="824"/>
      <c r="AS59" s="824"/>
      <c r="AT59" s="824"/>
      <c r="AU59" s="824"/>
      <c r="AV59" s="824"/>
      <c r="AW59" s="824"/>
      <c r="AX59" s="824"/>
      <c r="AY59" s="824"/>
      <c r="AZ59" s="827"/>
      <c r="BA59" s="827"/>
      <c r="BB59" s="827"/>
      <c r="BC59" s="827"/>
      <c r="BD59" s="827"/>
      <c r="BE59" s="818"/>
      <c r="BF59" s="818"/>
      <c r="BG59" s="818"/>
      <c r="BH59" s="818"/>
      <c r="BI59" s="819"/>
      <c r="BJ59" s="205"/>
      <c r="BK59" s="205"/>
      <c r="BL59" s="205"/>
      <c r="BM59" s="205"/>
      <c r="BN59" s="205"/>
      <c r="BO59" s="218"/>
      <c r="BP59" s="218"/>
      <c r="BQ59" s="215">
        <v>53</v>
      </c>
      <c r="BR59" s="216"/>
      <c r="BS59" s="758"/>
      <c r="BT59" s="759"/>
      <c r="BU59" s="759"/>
      <c r="BV59" s="759"/>
      <c r="BW59" s="759"/>
      <c r="BX59" s="759"/>
      <c r="BY59" s="759"/>
      <c r="BZ59" s="759"/>
      <c r="CA59" s="759"/>
      <c r="CB59" s="759"/>
      <c r="CC59" s="759"/>
      <c r="CD59" s="759"/>
      <c r="CE59" s="759"/>
      <c r="CF59" s="759"/>
      <c r="CG59" s="760"/>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199"/>
    </row>
    <row r="60" spans="1:131" s="200" customFormat="1" ht="26.25" customHeight="1" x14ac:dyDescent="0.15">
      <c r="A60" s="214">
        <v>33</v>
      </c>
      <c r="B60" s="745"/>
      <c r="C60" s="746"/>
      <c r="D60" s="746"/>
      <c r="E60" s="746"/>
      <c r="F60" s="746"/>
      <c r="G60" s="746"/>
      <c r="H60" s="746"/>
      <c r="I60" s="746"/>
      <c r="J60" s="746"/>
      <c r="K60" s="746"/>
      <c r="L60" s="746"/>
      <c r="M60" s="746"/>
      <c r="N60" s="746"/>
      <c r="O60" s="746"/>
      <c r="P60" s="747"/>
      <c r="Q60" s="823"/>
      <c r="R60" s="824"/>
      <c r="S60" s="824"/>
      <c r="T60" s="824"/>
      <c r="U60" s="824"/>
      <c r="V60" s="824"/>
      <c r="W60" s="824"/>
      <c r="X60" s="824"/>
      <c r="Y60" s="824"/>
      <c r="Z60" s="824"/>
      <c r="AA60" s="824"/>
      <c r="AB60" s="824"/>
      <c r="AC60" s="824"/>
      <c r="AD60" s="824"/>
      <c r="AE60" s="825"/>
      <c r="AF60" s="751"/>
      <c r="AG60" s="752"/>
      <c r="AH60" s="752"/>
      <c r="AI60" s="752"/>
      <c r="AJ60" s="753"/>
      <c r="AK60" s="826"/>
      <c r="AL60" s="824"/>
      <c r="AM60" s="824"/>
      <c r="AN60" s="824"/>
      <c r="AO60" s="824"/>
      <c r="AP60" s="824"/>
      <c r="AQ60" s="824"/>
      <c r="AR60" s="824"/>
      <c r="AS60" s="824"/>
      <c r="AT60" s="824"/>
      <c r="AU60" s="824"/>
      <c r="AV60" s="824"/>
      <c r="AW60" s="824"/>
      <c r="AX60" s="824"/>
      <c r="AY60" s="824"/>
      <c r="AZ60" s="827"/>
      <c r="BA60" s="827"/>
      <c r="BB60" s="827"/>
      <c r="BC60" s="827"/>
      <c r="BD60" s="827"/>
      <c r="BE60" s="818"/>
      <c r="BF60" s="818"/>
      <c r="BG60" s="818"/>
      <c r="BH60" s="818"/>
      <c r="BI60" s="819"/>
      <c r="BJ60" s="205"/>
      <c r="BK60" s="205"/>
      <c r="BL60" s="205"/>
      <c r="BM60" s="205"/>
      <c r="BN60" s="205"/>
      <c r="BO60" s="218"/>
      <c r="BP60" s="218"/>
      <c r="BQ60" s="215">
        <v>54</v>
      </c>
      <c r="BR60" s="216"/>
      <c r="BS60" s="758"/>
      <c r="BT60" s="759"/>
      <c r="BU60" s="759"/>
      <c r="BV60" s="759"/>
      <c r="BW60" s="759"/>
      <c r="BX60" s="759"/>
      <c r="BY60" s="759"/>
      <c r="BZ60" s="759"/>
      <c r="CA60" s="759"/>
      <c r="CB60" s="759"/>
      <c r="CC60" s="759"/>
      <c r="CD60" s="759"/>
      <c r="CE60" s="759"/>
      <c r="CF60" s="759"/>
      <c r="CG60" s="760"/>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199"/>
    </row>
    <row r="61" spans="1:131" s="200" customFormat="1" ht="26.25" customHeight="1" thickBot="1" x14ac:dyDescent="0.2">
      <c r="A61" s="214">
        <v>34</v>
      </c>
      <c r="B61" s="745"/>
      <c r="C61" s="746"/>
      <c r="D61" s="746"/>
      <c r="E61" s="746"/>
      <c r="F61" s="746"/>
      <c r="G61" s="746"/>
      <c r="H61" s="746"/>
      <c r="I61" s="746"/>
      <c r="J61" s="746"/>
      <c r="K61" s="746"/>
      <c r="L61" s="746"/>
      <c r="M61" s="746"/>
      <c r="N61" s="746"/>
      <c r="O61" s="746"/>
      <c r="P61" s="747"/>
      <c r="Q61" s="823"/>
      <c r="R61" s="824"/>
      <c r="S61" s="824"/>
      <c r="T61" s="824"/>
      <c r="U61" s="824"/>
      <c r="V61" s="824"/>
      <c r="W61" s="824"/>
      <c r="X61" s="824"/>
      <c r="Y61" s="824"/>
      <c r="Z61" s="824"/>
      <c r="AA61" s="824"/>
      <c r="AB61" s="824"/>
      <c r="AC61" s="824"/>
      <c r="AD61" s="824"/>
      <c r="AE61" s="825"/>
      <c r="AF61" s="751"/>
      <c r="AG61" s="752"/>
      <c r="AH61" s="752"/>
      <c r="AI61" s="752"/>
      <c r="AJ61" s="753"/>
      <c r="AK61" s="826"/>
      <c r="AL61" s="824"/>
      <c r="AM61" s="824"/>
      <c r="AN61" s="824"/>
      <c r="AO61" s="824"/>
      <c r="AP61" s="824"/>
      <c r="AQ61" s="824"/>
      <c r="AR61" s="824"/>
      <c r="AS61" s="824"/>
      <c r="AT61" s="824"/>
      <c r="AU61" s="824"/>
      <c r="AV61" s="824"/>
      <c r="AW61" s="824"/>
      <c r="AX61" s="824"/>
      <c r="AY61" s="824"/>
      <c r="AZ61" s="827"/>
      <c r="BA61" s="827"/>
      <c r="BB61" s="827"/>
      <c r="BC61" s="827"/>
      <c r="BD61" s="827"/>
      <c r="BE61" s="818"/>
      <c r="BF61" s="818"/>
      <c r="BG61" s="818"/>
      <c r="BH61" s="818"/>
      <c r="BI61" s="819"/>
      <c r="BJ61" s="205"/>
      <c r="BK61" s="205"/>
      <c r="BL61" s="205"/>
      <c r="BM61" s="205"/>
      <c r="BN61" s="205"/>
      <c r="BO61" s="218"/>
      <c r="BP61" s="218"/>
      <c r="BQ61" s="215">
        <v>55</v>
      </c>
      <c r="BR61" s="216"/>
      <c r="BS61" s="758"/>
      <c r="BT61" s="759"/>
      <c r="BU61" s="759"/>
      <c r="BV61" s="759"/>
      <c r="BW61" s="759"/>
      <c r="BX61" s="759"/>
      <c r="BY61" s="759"/>
      <c r="BZ61" s="759"/>
      <c r="CA61" s="759"/>
      <c r="CB61" s="759"/>
      <c r="CC61" s="759"/>
      <c r="CD61" s="759"/>
      <c r="CE61" s="759"/>
      <c r="CF61" s="759"/>
      <c r="CG61" s="760"/>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199"/>
    </row>
    <row r="62" spans="1:131" s="200" customFormat="1" ht="26.25" customHeight="1" x14ac:dyDescent="0.15">
      <c r="A62" s="214">
        <v>35</v>
      </c>
      <c r="B62" s="745"/>
      <c r="C62" s="746"/>
      <c r="D62" s="746"/>
      <c r="E62" s="746"/>
      <c r="F62" s="746"/>
      <c r="G62" s="746"/>
      <c r="H62" s="746"/>
      <c r="I62" s="746"/>
      <c r="J62" s="746"/>
      <c r="K62" s="746"/>
      <c r="L62" s="746"/>
      <c r="M62" s="746"/>
      <c r="N62" s="746"/>
      <c r="O62" s="746"/>
      <c r="P62" s="747"/>
      <c r="Q62" s="823"/>
      <c r="R62" s="824"/>
      <c r="S62" s="824"/>
      <c r="T62" s="824"/>
      <c r="U62" s="824"/>
      <c r="V62" s="824"/>
      <c r="W62" s="824"/>
      <c r="X62" s="824"/>
      <c r="Y62" s="824"/>
      <c r="Z62" s="824"/>
      <c r="AA62" s="824"/>
      <c r="AB62" s="824"/>
      <c r="AC62" s="824"/>
      <c r="AD62" s="824"/>
      <c r="AE62" s="825"/>
      <c r="AF62" s="751"/>
      <c r="AG62" s="752"/>
      <c r="AH62" s="752"/>
      <c r="AI62" s="752"/>
      <c r="AJ62" s="753"/>
      <c r="AK62" s="826"/>
      <c r="AL62" s="824"/>
      <c r="AM62" s="824"/>
      <c r="AN62" s="824"/>
      <c r="AO62" s="824"/>
      <c r="AP62" s="824"/>
      <c r="AQ62" s="824"/>
      <c r="AR62" s="824"/>
      <c r="AS62" s="824"/>
      <c r="AT62" s="824"/>
      <c r="AU62" s="824"/>
      <c r="AV62" s="824"/>
      <c r="AW62" s="824"/>
      <c r="AX62" s="824"/>
      <c r="AY62" s="824"/>
      <c r="AZ62" s="827"/>
      <c r="BA62" s="827"/>
      <c r="BB62" s="827"/>
      <c r="BC62" s="827"/>
      <c r="BD62" s="827"/>
      <c r="BE62" s="818"/>
      <c r="BF62" s="818"/>
      <c r="BG62" s="818"/>
      <c r="BH62" s="818"/>
      <c r="BI62" s="819"/>
      <c r="BJ62" s="835" t="s">
        <v>387</v>
      </c>
      <c r="BK62" s="796"/>
      <c r="BL62" s="796"/>
      <c r="BM62" s="796"/>
      <c r="BN62" s="797"/>
      <c r="BO62" s="218"/>
      <c r="BP62" s="218"/>
      <c r="BQ62" s="215">
        <v>56</v>
      </c>
      <c r="BR62" s="216"/>
      <c r="BS62" s="758"/>
      <c r="BT62" s="759"/>
      <c r="BU62" s="759"/>
      <c r="BV62" s="759"/>
      <c r="BW62" s="759"/>
      <c r="BX62" s="759"/>
      <c r="BY62" s="759"/>
      <c r="BZ62" s="759"/>
      <c r="CA62" s="759"/>
      <c r="CB62" s="759"/>
      <c r="CC62" s="759"/>
      <c r="CD62" s="759"/>
      <c r="CE62" s="759"/>
      <c r="CF62" s="759"/>
      <c r="CG62" s="760"/>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199"/>
    </row>
    <row r="63" spans="1:131" s="200" customFormat="1" ht="26.25" customHeight="1" thickBot="1" x14ac:dyDescent="0.2">
      <c r="A63" s="217" t="s">
        <v>368</v>
      </c>
      <c r="B63" s="780" t="s">
        <v>388</v>
      </c>
      <c r="C63" s="781"/>
      <c r="D63" s="781"/>
      <c r="E63" s="781"/>
      <c r="F63" s="781"/>
      <c r="G63" s="781"/>
      <c r="H63" s="781"/>
      <c r="I63" s="781"/>
      <c r="J63" s="781"/>
      <c r="K63" s="781"/>
      <c r="L63" s="781"/>
      <c r="M63" s="781"/>
      <c r="N63" s="781"/>
      <c r="O63" s="781"/>
      <c r="P63" s="782"/>
      <c r="Q63" s="828"/>
      <c r="R63" s="829"/>
      <c r="S63" s="829"/>
      <c r="T63" s="829"/>
      <c r="U63" s="829"/>
      <c r="V63" s="829"/>
      <c r="W63" s="829"/>
      <c r="X63" s="829"/>
      <c r="Y63" s="829"/>
      <c r="Z63" s="829"/>
      <c r="AA63" s="829"/>
      <c r="AB63" s="829"/>
      <c r="AC63" s="829"/>
      <c r="AD63" s="829"/>
      <c r="AE63" s="830"/>
      <c r="AF63" s="831">
        <v>1234</v>
      </c>
      <c r="AG63" s="832"/>
      <c r="AH63" s="832"/>
      <c r="AI63" s="832"/>
      <c r="AJ63" s="833"/>
      <c r="AK63" s="834"/>
      <c r="AL63" s="829"/>
      <c r="AM63" s="829"/>
      <c r="AN63" s="829"/>
      <c r="AO63" s="829"/>
      <c r="AP63" s="832">
        <v>22732</v>
      </c>
      <c r="AQ63" s="832"/>
      <c r="AR63" s="832"/>
      <c r="AS63" s="832"/>
      <c r="AT63" s="832"/>
      <c r="AU63" s="832">
        <v>12639</v>
      </c>
      <c r="AV63" s="832"/>
      <c r="AW63" s="832"/>
      <c r="AX63" s="832"/>
      <c r="AY63" s="832"/>
      <c r="AZ63" s="836"/>
      <c r="BA63" s="836"/>
      <c r="BB63" s="836"/>
      <c r="BC63" s="836"/>
      <c r="BD63" s="836"/>
      <c r="BE63" s="837"/>
      <c r="BF63" s="837"/>
      <c r="BG63" s="837"/>
      <c r="BH63" s="837"/>
      <c r="BI63" s="838"/>
      <c r="BJ63" s="839" t="s">
        <v>111</v>
      </c>
      <c r="BK63" s="840"/>
      <c r="BL63" s="840"/>
      <c r="BM63" s="840"/>
      <c r="BN63" s="841"/>
      <c r="BO63" s="218"/>
      <c r="BP63" s="218"/>
      <c r="BQ63" s="215">
        <v>57</v>
      </c>
      <c r="BR63" s="216"/>
      <c r="BS63" s="758"/>
      <c r="BT63" s="759"/>
      <c r="BU63" s="759"/>
      <c r="BV63" s="759"/>
      <c r="BW63" s="759"/>
      <c r="BX63" s="759"/>
      <c r="BY63" s="759"/>
      <c r="BZ63" s="759"/>
      <c r="CA63" s="759"/>
      <c r="CB63" s="759"/>
      <c r="CC63" s="759"/>
      <c r="CD63" s="759"/>
      <c r="CE63" s="759"/>
      <c r="CF63" s="759"/>
      <c r="CG63" s="760"/>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58"/>
      <c r="BT64" s="759"/>
      <c r="BU64" s="759"/>
      <c r="BV64" s="759"/>
      <c r="BW64" s="759"/>
      <c r="BX64" s="759"/>
      <c r="BY64" s="759"/>
      <c r="BZ64" s="759"/>
      <c r="CA64" s="759"/>
      <c r="CB64" s="759"/>
      <c r="CC64" s="759"/>
      <c r="CD64" s="759"/>
      <c r="CE64" s="759"/>
      <c r="CF64" s="759"/>
      <c r="CG64" s="760"/>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58"/>
      <c r="BT65" s="759"/>
      <c r="BU65" s="759"/>
      <c r="BV65" s="759"/>
      <c r="BW65" s="759"/>
      <c r="BX65" s="759"/>
      <c r="BY65" s="759"/>
      <c r="BZ65" s="759"/>
      <c r="CA65" s="759"/>
      <c r="CB65" s="759"/>
      <c r="CC65" s="759"/>
      <c r="CD65" s="759"/>
      <c r="CE65" s="759"/>
      <c r="CF65" s="759"/>
      <c r="CG65" s="760"/>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199"/>
    </row>
    <row r="66" spans="1:131" s="200" customFormat="1" ht="26.25" customHeight="1" x14ac:dyDescent="0.15">
      <c r="A66" s="730" t="s">
        <v>390</v>
      </c>
      <c r="B66" s="731"/>
      <c r="C66" s="731"/>
      <c r="D66" s="731"/>
      <c r="E66" s="731"/>
      <c r="F66" s="731"/>
      <c r="G66" s="731"/>
      <c r="H66" s="731"/>
      <c r="I66" s="731"/>
      <c r="J66" s="731"/>
      <c r="K66" s="731"/>
      <c r="L66" s="731"/>
      <c r="M66" s="731"/>
      <c r="N66" s="731"/>
      <c r="O66" s="731"/>
      <c r="P66" s="732"/>
      <c r="Q66" s="707" t="s">
        <v>372</v>
      </c>
      <c r="R66" s="708"/>
      <c r="S66" s="708"/>
      <c r="T66" s="708"/>
      <c r="U66" s="709"/>
      <c r="V66" s="707" t="s">
        <v>373</v>
      </c>
      <c r="W66" s="708"/>
      <c r="X66" s="708"/>
      <c r="Y66" s="708"/>
      <c r="Z66" s="709"/>
      <c r="AA66" s="707" t="s">
        <v>374</v>
      </c>
      <c r="AB66" s="708"/>
      <c r="AC66" s="708"/>
      <c r="AD66" s="708"/>
      <c r="AE66" s="709"/>
      <c r="AF66" s="842" t="s">
        <v>375</v>
      </c>
      <c r="AG66" s="803"/>
      <c r="AH66" s="803"/>
      <c r="AI66" s="803"/>
      <c r="AJ66" s="843"/>
      <c r="AK66" s="707" t="s">
        <v>376</v>
      </c>
      <c r="AL66" s="731"/>
      <c r="AM66" s="731"/>
      <c r="AN66" s="731"/>
      <c r="AO66" s="732"/>
      <c r="AP66" s="707" t="s">
        <v>377</v>
      </c>
      <c r="AQ66" s="708"/>
      <c r="AR66" s="708"/>
      <c r="AS66" s="708"/>
      <c r="AT66" s="709"/>
      <c r="AU66" s="707" t="s">
        <v>391</v>
      </c>
      <c r="AV66" s="708"/>
      <c r="AW66" s="708"/>
      <c r="AX66" s="708"/>
      <c r="AY66" s="709"/>
      <c r="AZ66" s="707" t="s">
        <v>355</v>
      </c>
      <c r="BA66" s="708"/>
      <c r="BB66" s="708"/>
      <c r="BC66" s="708"/>
      <c r="BD66" s="719"/>
      <c r="BE66" s="218"/>
      <c r="BF66" s="218"/>
      <c r="BG66" s="218"/>
      <c r="BH66" s="218"/>
      <c r="BI66" s="218"/>
      <c r="BJ66" s="218"/>
      <c r="BK66" s="218"/>
      <c r="BL66" s="218"/>
      <c r="BM66" s="218"/>
      <c r="BN66" s="218"/>
      <c r="BO66" s="218"/>
      <c r="BP66" s="218"/>
      <c r="BQ66" s="215">
        <v>60</v>
      </c>
      <c r="BR66" s="220"/>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9"/>
    </row>
    <row r="67" spans="1:131" s="200" customFormat="1" ht="26.25" customHeight="1" thickBot="1" x14ac:dyDescent="0.2">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4"/>
      <c r="AG67" s="806"/>
      <c r="AH67" s="806"/>
      <c r="AI67" s="806"/>
      <c r="AJ67" s="845"/>
      <c r="AK67" s="846"/>
      <c r="AL67" s="734"/>
      <c r="AM67" s="734"/>
      <c r="AN67" s="734"/>
      <c r="AO67" s="735"/>
      <c r="AP67" s="710"/>
      <c r="AQ67" s="711"/>
      <c r="AR67" s="711"/>
      <c r="AS67" s="711"/>
      <c r="AT67" s="712"/>
      <c r="AU67" s="710"/>
      <c r="AV67" s="711"/>
      <c r="AW67" s="711"/>
      <c r="AX67" s="711"/>
      <c r="AY67" s="712"/>
      <c r="AZ67" s="710"/>
      <c r="BA67" s="711"/>
      <c r="BB67" s="711"/>
      <c r="BC67" s="711"/>
      <c r="BD67" s="720"/>
      <c r="BE67" s="218"/>
      <c r="BF67" s="218"/>
      <c r="BG67" s="218"/>
      <c r="BH67" s="218"/>
      <c r="BI67" s="218"/>
      <c r="BJ67" s="218"/>
      <c r="BK67" s="218"/>
      <c r="BL67" s="218"/>
      <c r="BM67" s="218"/>
      <c r="BN67" s="218"/>
      <c r="BO67" s="218"/>
      <c r="BP67" s="218"/>
      <c r="BQ67" s="215">
        <v>61</v>
      </c>
      <c r="BR67" s="220"/>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9"/>
    </row>
    <row r="68" spans="1:131" s="200" customFormat="1" ht="26.25" customHeight="1" thickTop="1" x14ac:dyDescent="0.15">
      <c r="A68" s="211">
        <v>1</v>
      </c>
      <c r="B68" s="859" t="s">
        <v>536</v>
      </c>
      <c r="C68" s="860"/>
      <c r="D68" s="860"/>
      <c r="E68" s="860"/>
      <c r="F68" s="860"/>
      <c r="G68" s="860"/>
      <c r="H68" s="860"/>
      <c r="I68" s="860"/>
      <c r="J68" s="860"/>
      <c r="K68" s="860"/>
      <c r="L68" s="860"/>
      <c r="M68" s="860"/>
      <c r="N68" s="860"/>
      <c r="O68" s="860"/>
      <c r="P68" s="861"/>
      <c r="Q68" s="862">
        <v>991</v>
      </c>
      <c r="R68" s="856"/>
      <c r="S68" s="856"/>
      <c r="T68" s="856"/>
      <c r="U68" s="856"/>
      <c r="V68" s="856">
        <v>969</v>
      </c>
      <c r="W68" s="856"/>
      <c r="X68" s="856"/>
      <c r="Y68" s="856"/>
      <c r="Z68" s="856"/>
      <c r="AA68" s="856">
        <v>22</v>
      </c>
      <c r="AB68" s="856"/>
      <c r="AC68" s="856"/>
      <c r="AD68" s="856"/>
      <c r="AE68" s="856"/>
      <c r="AF68" s="856">
        <v>22</v>
      </c>
      <c r="AG68" s="856"/>
      <c r="AH68" s="856"/>
      <c r="AI68" s="856"/>
      <c r="AJ68" s="856"/>
      <c r="AK68" s="856">
        <v>67</v>
      </c>
      <c r="AL68" s="856"/>
      <c r="AM68" s="856"/>
      <c r="AN68" s="856"/>
      <c r="AO68" s="856"/>
      <c r="AP68" s="856">
        <v>69</v>
      </c>
      <c r="AQ68" s="856"/>
      <c r="AR68" s="856"/>
      <c r="AS68" s="856"/>
      <c r="AT68" s="856"/>
      <c r="AU68" s="856">
        <v>49</v>
      </c>
      <c r="AV68" s="856"/>
      <c r="AW68" s="856"/>
      <c r="AX68" s="856"/>
      <c r="AY68" s="856"/>
      <c r="AZ68" s="857"/>
      <c r="BA68" s="857"/>
      <c r="BB68" s="857"/>
      <c r="BC68" s="857"/>
      <c r="BD68" s="858"/>
      <c r="BE68" s="218"/>
      <c r="BF68" s="218"/>
      <c r="BG68" s="218"/>
      <c r="BH68" s="218"/>
      <c r="BI68" s="218"/>
      <c r="BJ68" s="218"/>
      <c r="BK68" s="218"/>
      <c r="BL68" s="218"/>
      <c r="BM68" s="218"/>
      <c r="BN68" s="218"/>
      <c r="BO68" s="218"/>
      <c r="BP68" s="218"/>
      <c r="BQ68" s="215">
        <v>62</v>
      </c>
      <c r="BR68" s="220"/>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9"/>
    </row>
    <row r="69" spans="1:131" s="200" customFormat="1" ht="26.25" customHeight="1" x14ac:dyDescent="0.15">
      <c r="A69" s="214">
        <v>2</v>
      </c>
      <c r="B69" s="863" t="s">
        <v>537</v>
      </c>
      <c r="C69" s="864"/>
      <c r="D69" s="864"/>
      <c r="E69" s="864"/>
      <c r="F69" s="864"/>
      <c r="G69" s="864"/>
      <c r="H69" s="864"/>
      <c r="I69" s="864"/>
      <c r="J69" s="864"/>
      <c r="K69" s="864"/>
      <c r="L69" s="864"/>
      <c r="M69" s="864"/>
      <c r="N69" s="864"/>
      <c r="O69" s="864"/>
      <c r="P69" s="865"/>
      <c r="Q69" s="866">
        <v>15360</v>
      </c>
      <c r="R69" s="821"/>
      <c r="S69" s="821"/>
      <c r="T69" s="821"/>
      <c r="U69" s="821"/>
      <c r="V69" s="821">
        <v>14634</v>
      </c>
      <c r="W69" s="821"/>
      <c r="X69" s="821"/>
      <c r="Y69" s="821"/>
      <c r="Z69" s="821"/>
      <c r="AA69" s="821">
        <v>726</v>
      </c>
      <c r="AB69" s="821"/>
      <c r="AC69" s="821"/>
      <c r="AD69" s="821"/>
      <c r="AE69" s="821"/>
      <c r="AF69" s="821">
        <v>726</v>
      </c>
      <c r="AG69" s="821"/>
      <c r="AH69" s="821"/>
      <c r="AI69" s="821"/>
      <c r="AJ69" s="821"/>
      <c r="AK69" s="821" t="s">
        <v>543</v>
      </c>
      <c r="AL69" s="821"/>
      <c r="AM69" s="821"/>
      <c r="AN69" s="821"/>
      <c r="AO69" s="821"/>
      <c r="AP69" s="821" t="s">
        <v>545</v>
      </c>
      <c r="AQ69" s="821"/>
      <c r="AR69" s="821"/>
      <c r="AS69" s="821"/>
      <c r="AT69" s="821"/>
      <c r="AU69" s="821" t="s">
        <v>549</v>
      </c>
      <c r="AV69" s="821"/>
      <c r="AW69" s="821"/>
      <c r="AX69" s="821"/>
      <c r="AY69" s="821"/>
      <c r="AZ69" s="867"/>
      <c r="BA69" s="867"/>
      <c r="BB69" s="867"/>
      <c r="BC69" s="867"/>
      <c r="BD69" s="868"/>
      <c r="BE69" s="218"/>
      <c r="BF69" s="218"/>
      <c r="BG69" s="218"/>
      <c r="BH69" s="218"/>
      <c r="BI69" s="218"/>
      <c r="BJ69" s="218"/>
      <c r="BK69" s="218"/>
      <c r="BL69" s="218"/>
      <c r="BM69" s="218"/>
      <c r="BN69" s="218"/>
      <c r="BO69" s="218"/>
      <c r="BP69" s="218"/>
      <c r="BQ69" s="215">
        <v>63</v>
      </c>
      <c r="BR69" s="220"/>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9"/>
    </row>
    <row r="70" spans="1:131" s="200" customFormat="1" ht="26.25" customHeight="1" x14ac:dyDescent="0.15">
      <c r="A70" s="214">
        <v>3</v>
      </c>
      <c r="B70" s="863" t="s">
        <v>538</v>
      </c>
      <c r="C70" s="864"/>
      <c r="D70" s="864"/>
      <c r="E70" s="864"/>
      <c r="F70" s="864"/>
      <c r="G70" s="864"/>
      <c r="H70" s="864"/>
      <c r="I70" s="864"/>
      <c r="J70" s="864"/>
      <c r="K70" s="864"/>
      <c r="L70" s="864"/>
      <c r="M70" s="864"/>
      <c r="N70" s="864"/>
      <c r="O70" s="864"/>
      <c r="P70" s="865"/>
      <c r="Q70" s="866">
        <v>968</v>
      </c>
      <c r="R70" s="821"/>
      <c r="S70" s="821"/>
      <c r="T70" s="821"/>
      <c r="U70" s="821"/>
      <c r="V70" s="821">
        <v>965</v>
      </c>
      <c r="W70" s="821"/>
      <c r="X70" s="821"/>
      <c r="Y70" s="821"/>
      <c r="Z70" s="821"/>
      <c r="AA70" s="821">
        <v>2</v>
      </c>
      <c r="AB70" s="821"/>
      <c r="AC70" s="821"/>
      <c r="AD70" s="821"/>
      <c r="AE70" s="821"/>
      <c r="AF70" s="821">
        <v>2</v>
      </c>
      <c r="AG70" s="821"/>
      <c r="AH70" s="821"/>
      <c r="AI70" s="821"/>
      <c r="AJ70" s="821"/>
      <c r="AK70" s="821">
        <v>3</v>
      </c>
      <c r="AL70" s="821"/>
      <c r="AM70" s="821"/>
      <c r="AN70" s="821"/>
      <c r="AO70" s="821"/>
      <c r="AP70" s="821" t="s">
        <v>546</v>
      </c>
      <c r="AQ70" s="821"/>
      <c r="AR70" s="821"/>
      <c r="AS70" s="821"/>
      <c r="AT70" s="821"/>
      <c r="AU70" s="821" t="s">
        <v>550</v>
      </c>
      <c r="AV70" s="821"/>
      <c r="AW70" s="821"/>
      <c r="AX70" s="821"/>
      <c r="AY70" s="821"/>
      <c r="AZ70" s="867"/>
      <c r="BA70" s="867"/>
      <c r="BB70" s="867"/>
      <c r="BC70" s="867"/>
      <c r="BD70" s="868"/>
      <c r="BE70" s="218"/>
      <c r="BF70" s="218"/>
      <c r="BG70" s="218"/>
      <c r="BH70" s="218"/>
      <c r="BI70" s="218"/>
      <c r="BJ70" s="218"/>
      <c r="BK70" s="218"/>
      <c r="BL70" s="218"/>
      <c r="BM70" s="218"/>
      <c r="BN70" s="218"/>
      <c r="BO70" s="218"/>
      <c r="BP70" s="218"/>
      <c r="BQ70" s="215">
        <v>64</v>
      </c>
      <c r="BR70" s="220"/>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9"/>
    </row>
    <row r="71" spans="1:131" s="200" customFormat="1" ht="26.25" customHeight="1" x14ac:dyDescent="0.15">
      <c r="A71" s="214">
        <v>4</v>
      </c>
      <c r="B71" s="863" t="s">
        <v>539</v>
      </c>
      <c r="C71" s="864"/>
      <c r="D71" s="864"/>
      <c r="E71" s="864"/>
      <c r="F71" s="864"/>
      <c r="G71" s="864"/>
      <c r="H71" s="864"/>
      <c r="I71" s="864"/>
      <c r="J71" s="864"/>
      <c r="K71" s="864"/>
      <c r="L71" s="864"/>
      <c r="M71" s="864"/>
      <c r="N71" s="864"/>
      <c r="O71" s="864"/>
      <c r="P71" s="865"/>
      <c r="Q71" s="866">
        <v>2569</v>
      </c>
      <c r="R71" s="821"/>
      <c r="S71" s="821"/>
      <c r="T71" s="821"/>
      <c r="U71" s="821"/>
      <c r="V71" s="821">
        <v>2499</v>
      </c>
      <c r="W71" s="821"/>
      <c r="X71" s="821"/>
      <c r="Y71" s="821"/>
      <c r="Z71" s="821"/>
      <c r="AA71" s="821">
        <v>70</v>
      </c>
      <c r="AB71" s="821"/>
      <c r="AC71" s="821"/>
      <c r="AD71" s="821"/>
      <c r="AE71" s="821"/>
      <c r="AF71" s="821">
        <v>70</v>
      </c>
      <c r="AG71" s="821"/>
      <c r="AH71" s="821"/>
      <c r="AI71" s="821"/>
      <c r="AJ71" s="821"/>
      <c r="AK71" s="821">
        <v>7</v>
      </c>
      <c r="AL71" s="821"/>
      <c r="AM71" s="821"/>
      <c r="AN71" s="821"/>
      <c r="AO71" s="821"/>
      <c r="AP71" s="821">
        <v>225</v>
      </c>
      <c r="AQ71" s="821"/>
      <c r="AR71" s="821"/>
      <c r="AS71" s="821"/>
      <c r="AT71" s="821"/>
      <c r="AU71" s="821">
        <v>84</v>
      </c>
      <c r="AV71" s="821"/>
      <c r="AW71" s="821"/>
      <c r="AX71" s="821"/>
      <c r="AY71" s="821"/>
      <c r="AZ71" s="867"/>
      <c r="BA71" s="867"/>
      <c r="BB71" s="867"/>
      <c r="BC71" s="867"/>
      <c r="BD71" s="868"/>
      <c r="BE71" s="218"/>
      <c r="BF71" s="218"/>
      <c r="BG71" s="218"/>
      <c r="BH71" s="218"/>
      <c r="BI71" s="218"/>
      <c r="BJ71" s="218"/>
      <c r="BK71" s="218"/>
      <c r="BL71" s="218"/>
      <c r="BM71" s="218"/>
      <c r="BN71" s="218"/>
      <c r="BO71" s="218"/>
      <c r="BP71" s="218"/>
      <c r="BQ71" s="215">
        <v>65</v>
      </c>
      <c r="BR71" s="220"/>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9"/>
    </row>
    <row r="72" spans="1:131" s="200" customFormat="1" ht="26.25" customHeight="1" x14ac:dyDescent="0.15">
      <c r="A72" s="214">
        <v>5</v>
      </c>
      <c r="B72" s="863" t="s">
        <v>540</v>
      </c>
      <c r="C72" s="864"/>
      <c r="D72" s="864"/>
      <c r="E72" s="864"/>
      <c r="F72" s="864"/>
      <c r="G72" s="864"/>
      <c r="H72" s="864"/>
      <c r="I72" s="864"/>
      <c r="J72" s="864"/>
      <c r="K72" s="864"/>
      <c r="L72" s="864"/>
      <c r="M72" s="864"/>
      <c r="N72" s="864"/>
      <c r="O72" s="864"/>
      <c r="P72" s="865"/>
      <c r="Q72" s="866">
        <v>162</v>
      </c>
      <c r="R72" s="821"/>
      <c r="S72" s="821"/>
      <c r="T72" s="821"/>
      <c r="U72" s="821"/>
      <c r="V72" s="821">
        <v>155</v>
      </c>
      <c r="W72" s="821"/>
      <c r="X72" s="821"/>
      <c r="Y72" s="821"/>
      <c r="Z72" s="821"/>
      <c r="AA72" s="821">
        <v>7</v>
      </c>
      <c r="AB72" s="821"/>
      <c r="AC72" s="821"/>
      <c r="AD72" s="821"/>
      <c r="AE72" s="821"/>
      <c r="AF72" s="821">
        <v>7</v>
      </c>
      <c r="AG72" s="821"/>
      <c r="AH72" s="821"/>
      <c r="AI72" s="821"/>
      <c r="AJ72" s="821"/>
      <c r="AK72" s="821" t="s">
        <v>544</v>
      </c>
      <c r="AL72" s="821"/>
      <c r="AM72" s="821"/>
      <c r="AN72" s="821"/>
      <c r="AO72" s="821"/>
      <c r="AP72" s="821" t="s">
        <v>547</v>
      </c>
      <c r="AQ72" s="821"/>
      <c r="AR72" s="821"/>
      <c r="AS72" s="821"/>
      <c r="AT72" s="821"/>
      <c r="AU72" s="821" t="s">
        <v>546</v>
      </c>
      <c r="AV72" s="821"/>
      <c r="AW72" s="821"/>
      <c r="AX72" s="821"/>
      <c r="AY72" s="821"/>
      <c r="AZ72" s="867"/>
      <c r="BA72" s="867"/>
      <c r="BB72" s="867"/>
      <c r="BC72" s="867"/>
      <c r="BD72" s="868"/>
      <c r="BE72" s="218"/>
      <c r="BF72" s="218"/>
      <c r="BG72" s="218"/>
      <c r="BH72" s="218"/>
      <c r="BI72" s="218"/>
      <c r="BJ72" s="218"/>
      <c r="BK72" s="218"/>
      <c r="BL72" s="218"/>
      <c r="BM72" s="218"/>
      <c r="BN72" s="218"/>
      <c r="BO72" s="218"/>
      <c r="BP72" s="218"/>
      <c r="BQ72" s="215">
        <v>66</v>
      </c>
      <c r="BR72" s="220"/>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9"/>
    </row>
    <row r="73" spans="1:131" s="200" customFormat="1" ht="26.25" customHeight="1" x14ac:dyDescent="0.15">
      <c r="A73" s="214">
        <v>6</v>
      </c>
      <c r="B73" s="863" t="s">
        <v>541</v>
      </c>
      <c r="C73" s="864"/>
      <c r="D73" s="864"/>
      <c r="E73" s="864"/>
      <c r="F73" s="864"/>
      <c r="G73" s="864"/>
      <c r="H73" s="864"/>
      <c r="I73" s="864"/>
      <c r="J73" s="864"/>
      <c r="K73" s="864"/>
      <c r="L73" s="864"/>
      <c r="M73" s="864"/>
      <c r="N73" s="864"/>
      <c r="O73" s="864"/>
      <c r="P73" s="865"/>
      <c r="Q73" s="866">
        <v>239</v>
      </c>
      <c r="R73" s="821"/>
      <c r="S73" s="821"/>
      <c r="T73" s="821"/>
      <c r="U73" s="821"/>
      <c r="V73" s="821">
        <v>177</v>
      </c>
      <c r="W73" s="821"/>
      <c r="X73" s="821"/>
      <c r="Y73" s="821"/>
      <c r="Z73" s="821"/>
      <c r="AA73" s="821">
        <v>62</v>
      </c>
      <c r="AB73" s="821"/>
      <c r="AC73" s="821"/>
      <c r="AD73" s="821"/>
      <c r="AE73" s="821"/>
      <c r="AF73" s="821">
        <v>62</v>
      </c>
      <c r="AG73" s="821"/>
      <c r="AH73" s="821"/>
      <c r="AI73" s="821"/>
      <c r="AJ73" s="821"/>
      <c r="AK73" s="821">
        <v>10</v>
      </c>
      <c r="AL73" s="821"/>
      <c r="AM73" s="821"/>
      <c r="AN73" s="821"/>
      <c r="AO73" s="821"/>
      <c r="AP73" s="821" t="s">
        <v>548</v>
      </c>
      <c r="AQ73" s="821"/>
      <c r="AR73" s="821"/>
      <c r="AS73" s="821"/>
      <c r="AT73" s="821"/>
      <c r="AU73" s="821" t="s">
        <v>549</v>
      </c>
      <c r="AV73" s="821"/>
      <c r="AW73" s="821"/>
      <c r="AX73" s="821"/>
      <c r="AY73" s="821"/>
      <c r="AZ73" s="867"/>
      <c r="BA73" s="867"/>
      <c r="BB73" s="867"/>
      <c r="BC73" s="867"/>
      <c r="BD73" s="868"/>
      <c r="BE73" s="218"/>
      <c r="BF73" s="218"/>
      <c r="BG73" s="218"/>
      <c r="BH73" s="218"/>
      <c r="BI73" s="218"/>
      <c r="BJ73" s="218"/>
      <c r="BK73" s="218"/>
      <c r="BL73" s="218"/>
      <c r="BM73" s="218"/>
      <c r="BN73" s="218"/>
      <c r="BO73" s="218"/>
      <c r="BP73" s="218"/>
      <c r="BQ73" s="215">
        <v>67</v>
      </c>
      <c r="BR73" s="220"/>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9"/>
    </row>
    <row r="74" spans="1:131" s="200" customFormat="1" ht="26.25" customHeight="1" x14ac:dyDescent="0.15">
      <c r="A74" s="214">
        <v>7</v>
      </c>
      <c r="B74" s="863" t="s">
        <v>542</v>
      </c>
      <c r="C74" s="864"/>
      <c r="D74" s="864"/>
      <c r="E74" s="864"/>
      <c r="F74" s="864"/>
      <c r="G74" s="864"/>
      <c r="H74" s="864"/>
      <c r="I74" s="864"/>
      <c r="J74" s="864"/>
      <c r="K74" s="864"/>
      <c r="L74" s="864"/>
      <c r="M74" s="864"/>
      <c r="N74" s="864"/>
      <c r="O74" s="864"/>
      <c r="P74" s="865"/>
      <c r="Q74" s="866">
        <v>252207</v>
      </c>
      <c r="R74" s="821"/>
      <c r="S74" s="821"/>
      <c r="T74" s="821"/>
      <c r="U74" s="821"/>
      <c r="V74" s="821">
        <v>242204</v>
      </c>
      <c r="W74" s="821"/>
      <c r="X74" s="821"/>
      <c r="Y74" s="821"/>
      <c r="Z74" s="821"/>
      <c r="AA74" s="821">
        <v>10004</v>
      </c>
      <c r="AB74" s="821"/>
      <c r="AC74" s="821"/>
      <c r="AD74" s="821"/>
      <c r="AE74" s="821"/>
      <c r="AF74" s="821">
        <v>9972</v>
      </c>
      <c r="AG74" s="821"/>
      <c r="AH74" s="821"/>
      <c r="AI74" s="821"/>
      <c r="AJ74" s="821"/>
      <c r="AK74" s="821">
        <v>7823</v>
      </c>
      <c r="AL74" s="821"/>
      <c r="AM74" s="821"/>
      <c r="AN74" s="821"/>
      <c r="AO74" s="821"/>
      <c r="AP74" s="821" t="s">
        <v>549</v>
      </c>
      <c r="AQ74" s="821"/>
      <c r="AR74" s="821"/>
      <c r="AS74" s="821"/>
      <c r="AT74" s="821"/>
      <c r="AU74" s="821" t="s">
        <v>549</v>
      </c>
      <c r="AV74" s="821"/>
      <c r="AW74" s="821"/>
      <c r="AX74" s="821"/>
      <c r="AY74" s="821"/>
      <c r="AZ74" s="867"/>
      <c r="BA74" s="867"/>
      <c r="BB74" s="867"/>
      <c r="BC74" s="867"/>
      <c r="BD74" s="868"/>
      <c r="BE74" s="218"/>
      <c r="BF74" s="218"/>
      <c r="BG74" s="218"/>
      <c r="BH74" s="218"/>
      <c r="BI74" s="218"/>
      <c r="BJ74" s="218"/>
      <c r="BK74" s="218"/>
      <c r="BL74" s="218"/>
      <c r="BM74" s="218"/>
      <c r="BN74" s="218"/>
      <c r="BO74" s="218"/>
      <c r="BP74" s="218"/>
      <c r="BQ74" s="215">
        <v>68</v>
      </c>
      <c r="BR74" s="220"/>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9"/>
    </row>
    <row r="75" spans="1:131" s="200" customFormat="1" ht="26.25" customHeight="1" x14ac:dyDescent="0.15">
      <c r="A75" s="214">
        <v>8</v>
      </c>
      <c r="B75" s="863"/>
      <c r="C75" s="864"/>
      <c r="D75" s="864"/>
      <c r="E75" s="864"/>
      <c r="F75" s="864"/>
      <c r="G75" s="864"/>
      <c r="H75" s="864"/>
      <c r="I75" s="864"/>
      <c r="J75" s="864"/>
      <c r="K75" s="864"/>
      <c r="L75" s="864"/>
      <c r="M75" s="864"/>
      <c r="N75" s="864"/>
      <c r="O75" s="864"/>
      <c r="P75" s="865"/>
      <c r="Q75" s="869"/>
      <c r="R75" s="870"/>
      <c r="S75" s="870"/>
      <c r="T75" s="870"/>
      <c r="U75" s="820"/>
      <c r="V75" s="871"/>
      <c r="W75" s="870"/>
      <c r="X75" s="870"/>
      <c r="Y75" s="870"/>
      <c r="Z75" s="820"/>
      <c r="AA75" s="871"/>
      <c r="AB75" s="870"/>
      <c r="AC75" s="870"/>
      <c r="AD75" s="870"/>
      <c r="AE75" s="820"/>
      <c r="AF75" s="871"/>
      <c r="AG75" s="870"/>
      <c r="AH75" s="870"/>
      <c r="AI75" s="870"/>
      <c r="AJ75" s="820"/>
      <c r="AK75" s="871"/>
      <c r="AL75" s="870"/>
      <c r="AM75" s="870"/>
      <c r="AN75" s="870"/>
      <c r="AO75" s="820"/>
      <c r="AP75" s="871"/>
      <c r="AQ75" s="870"/>
      <c r="AR75" s="870"/>
      <c r="AS75" s="870"/>
      <c r="AT75" s="820"/>
      <c r="AU75" s="871"/>
      <c r="AV75" s="870"/>
      <c r="AW75" s="870"/>
      <c r="AX75" s="870"/>
      <c r="AY75" s="820"/>
      <c r="AZ75" s="867"/>
      <c r="BA75" s="867"/>
      <c r="BB75" s="867"/>
      <c r="BC75" s="867"/>
      <c r="BD75" s="868"/>
      <c r="BE75" s="218"/>
      <c r="BF75" s="218"/>
      <c r="BG75" s="218"/>
      <c r="BH75" s="218"/>
      <c r="BI75" s="218"/>
      <c r="BJ75" s="218"/>
      <c r="BK75" s="218"/>
      <c r="BL75" s="218"/>
      <c r="BM75" s="218"/>
      <c r="BN75" s="218"/>
      <c r="BO75" s="218"/>
      <c r="BP75" s="218"/>
      <c r="BQ75" s="215">
        <v>69</v>
      </c>
      <c r="BR75" s="220"/>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9"/>
    </row>
    <row r="76" spans="1:131" s="200" customFormat="1" ht="26.25" customHeight="1" x14ac:dyDescent="0.15">
      <c r="A76" s="214">
        <v>9</v>
      </c>
      <c r="B76" s="863"/>
      <c r="C76" s="864"/>
      <c r="D76" s="864"/>
      <c r="E76" s="864"/>
      <c r="F76" s="864"/>
      <c r="G76" s="864"/>
      <c r="H76" s="864"/>
      <c r="I76" s="864"/>
      <c r="J76" s="864"/>
      <c r="K76" s="864"/>
      <c r="L76" s="864"/>
      <c r="M76" s="864"/>
      <c r="N76" s="864"/>
      <c r="O76" s="864"/>
      <c r="P76" s="865"/>
      <c r="Q76" s="869"/>
      <c r="R76" s="870"/>
      <c r="S76" s="870"/>
      <c r="T76" s="870"/>
      <c r="U76" s="820"/>
      <c r="V76" s="871"/>
      <c r="W76" s="870"/>
      <c r="X76" s="870"/>
      <c r="Y76" s="870"/>
      <c r="Z76" s="820"/>
      <c r="AA76" s="871"/>
      <c r="AB76" s="870"/>
      <c r="AC76" s="870"/>
      <c r="AD76" s="870"/>
      <c r="AE76" s="820"/>
      <c r="AF76" s="871"/>
      <c r="AG76" s="870"/>
      <c r="AH76" s="870"/>
      <c r="AI76" s="870"/>
      <c r="AJ76" s="820"/>
      <c r="AK76" s="871"/>
      <c r="AL76" s="870"/>
      <c r="AM76" s="870"/>
      <c r="AN76" s="870"/>
      <c r="AO76" s="820"/>
      <c r="AP76" s="871"/>
      <c r="AQ76" s="870"/>
      <c r="AR76" s="870"/>
      <c r="AS76" s="870"/>
      <c r="AT76" s="820"/>
      <c r="AU76" s="871"/>
      <c r="AV76" s="870"/>
      <c r="AW76" s="870"/>
      <c r="AX76" s="870"/>
      <c r="AY76" s="820"/>
      <c r="AZ76" s="867"/>
      <c r="BA76" s="867"/>
      <c r="BB76" s="867"/>
      <c r="BC76" s="867"/>
      <c r="BD76" s="868"/>
      <c r="BE76" s="218"/>
      <c r="BF76" s="218"/>
      <c r="BG76" s="218"/>
      <c r="BH76" s="218"/>
      <c r="BI76" s="218"/>
      <c r="BJ76" s="218"/>
      <c r="BK76" s="218"/>
      <c r="BL76" s="218"/>
      <c r="BM76" s="218"/>
      <c r="BN76" s="218"/>
      <c r="BO76" s="218"/>
      <c r="BP76" s="218"/>
      <c r="BQ76" s="215">
        <v>70</v>
      </c>
      <c r="BR76" s="220"/>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9"/>
    </row>
    <row r="77" spans="1:131" s="200" customFormat="1" ht="26.25" customHeight="1" x14ac:dyDescent="0.15">
      <c r="A77" s="214">
        <v>10</v>
      </c>
      <c r="B77" s="863"/>
      <c r="C77" s="864"/>
      <c r="D77" s="864"/>
      <c r="E77" s="864"/>
      <c r="F77" s="864"/>
      <c r="G77" s="864"/>
      <c r="H77" s="864"/>
      <c r="I77" s="864"/>
      <c r="J77" s="864"/>
      <c r="K77" s="864"/>
      <c r="L77" s="864"/>
      <c r="M77" s="864"/>
      <c r="N77" s="864"/>
      <c r="O77" s="864"/>
      <c r="P77" s="865"/>
      <c r="Q77" s="869"/>
      <c r="R77" s="870"/>
      <c r="S77" s="870"/>
      <c r="T77" s="870"/>
      <c r="U77" s="820"/>
      <c r="V77" s="871"/>
      <c r="W77" s="870"/>
      <c r="X77" s="870"/>
      <c r="Y77" s="870"/>
      <c r="Z77" s="820"/>
      <c r="AA77" s="871"/>
      <c r="AB77" s="870"/>
      <c r="AC77" s="870"/>
      <c r="AD77" s="870"/>
      <c r="AE77" s="820"/>
      <c r="AF77" s="871"/>
      <c r="AG77" s="870"/>
      <c r="AH77" s="870"/>
      <c r="AI77" s="870"/>
      <c r="AJ77" s="820"/>
      <c r="AK77" s="871"/>
      <c r="AL77" s="870"/>
      <c r="AM77" s="870"/>
      <c r="AN77" s="870"/>
      <c r="AO77" s="820"/>
      <c r="AP77" s="871"/>
      <c r="AQ77" s="870"/>
      <c r="AR77" s="870"/>
      <c r="AS77" s="870"/>
      <c r="AT77" s="820"/>
      <c r="AU77" s="871"/>
      <c r="AV77" s="870"/>
      <c r="AW77" s="870"/>
      <c r="AX77" s="870"/>
      <c r="AY77" s="820"/>
      <c r="AZ77" s="867"/>
      <c r="BA77" s="867"/>
      <c r="BB77" s="867"/>
      <c r="BC77" s="867"/>
      <c r="BD77" s="868"/>
      <c r="BE77" s="218"/>
      <c r="BF77" s="218"/>
      <c r="BG77" s="218"/>
      <c r="BH77" s="218"/>
      <c r="BI77" s="218"/>
      <c r="BJ77" s="218"/>
      <c r="BK77" s="218"/>
      <c r="BL77" s="218"/>
      <c r="BM77" s="218"/>
      <c r="BN77" s="218"/>
      <c r="BO77" s="218"/>
      <c r="BP77" s="218"/>
      <c r="BQ77" s="215">
        <v>71</v>
      </c>
      <c r="BR77" s="220"/>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9"/>
    </row>
    <row r="78" spans="1:131" s="200" customFormat="1" ht="26.25" customHeight="1" x14ac:dyDescent="0.15">
      <c r="A78" s="214">
        <v>11</v>
      </c>
      <c r="B78" s="863"/>
      <c r="C78" s="864"/>
      <c r="D78" s="864"/>
      <c r="E78" s="864"/>
      <c r="F78" s="864"/>
      <c r="G78" s="864"/>
      <c r="H78" s="864"/>
      <c r="I78" s="864"/>
      <c r="J78" s="864"/>
      <c r="K78" s="864"/>
      <c r="L78" s="864"/>
      <c r="M78" s="864"/>
      <c r="N78" s="864"/>
      <c r="O78" s="864"/>
      <c r="P78" s="865"/>
      <c r="Q78" s="866"/>
      <c r="R78" s="821"/>
      <c r="S78" s="821"/>
      <c r="T78" s="821"/>
      <c r="U78" s="821"/>
      <c r="V78" s="821"/>
      <c r="W78" s="821"/>
      <c r="X78" s="821"/>
      <c r="Y78" s="821"/>
      <c r="Z78" s="821"/>
      <c r="AA78" s="821"/>
      <c r="AB78" s="821"/>
      <c r="AC78" s="821"/>
      <c r="AD78" s="821"/>
      <c r="AE78" s="821"/>
      <c r="AF78" s="821"/>
      <c r="AG78" s="821"/>
      <c r="AH78" s="821"/>
      <c r="AI78" s="821"/>
      <c r="AJ78" s="821"/>
      <c r="AK78" s="821"/>
      <c r="AL78" s="821"/>
      <c r="AM78" s="821"/>
      <c r="AN78" s="821"/>
      <c r="AO78" s="821"/>
      <c r="AP78" s="821"/>
      <c r="AQ78" s="821"/>
      <c r="AR78" s="821"/>
      <c r="AS78" s="821"/>
      <c r="AT78" s="821"/>
      <c r="AU78" s="821"/>
      <c r="AV78" s="821"/>
      <c r="AW78" s="821"/>
      <c r="AX78" s="821"/>
      <c r="AY78" s="821"/>
      <c r="AZ78" s="867"/>
      <c r="BA78" s="867"/>
      <c r="BB78" s="867"/>
      <c r="BC78" s="867"/>
      <c r="BD78" s="868"/>
      <c r="BE78" s="218"/>
      <c r="BF78" s="218"/>
      <c r="BG78" s="218"/>
      <c r="BH78" s="218"/>
      <c r="BI78" s="218"/>
      <c r="BJ78" s="221"/>
      <c r="BK78" s="221"/>
      <c r="BL78" s="221"/>
      <c r="BM78" s="221"/>
      <c r="BN78" s="221"/>
      <c r="BO78" s="218"/>
      <c r="BP78" s="218"/>
      <c r="BQ78" s="215">
        <v>72</v>
      </c>
      <c r="BR78" s="220"/>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9"/>
    </row>
    <row r="79" spans="1:131" s="200" customFormat="1" ht="26.25" customHeight="1" x14ac:dyDescent="0.15">
      <c r="A79" s="214">
        <v>12</v>
      </c>
      <c r="B79" s="863"/>
      <c r="C79" s="864"/>
      <c r="D79" s="864"/>
      <c r="E79" s="864"/>
      <c r="F79" s="864"/>
      <c r="G79" s="864"/>
      <c r="H79" s="864"/>
      <c r="I79" s="864"/>
      <c r="J79" s="864"/>
      <c r="K79" s="864"/>
      <c r="L79" s="864"/>
      <c r="M79" s="864"/>
      <c r="N79" s="864"/>
      <c r="O79" s="864"/>
      <c r="P79" s="865"/>
      <c r="Q79" s="866"/>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821"/>
      <c r="AP79" s="821"/>
      <c r="AQ79" s="821"/>
      <c r="AR79" s="821"/>
      <c r="AS79" s="821"/>
      <c r="AT79" s="821"/>
      <c r="AU79" s="821"/>
      <c r="AV79" s="821"/>
      <c r="AW79" s="821"/>
      <c r="AX79" s="821"/>
      <c r="AY79" s="821"/>
      <c r="AZ79" s="867"/>
      <c r="BA79" s="867"/>
      <c r="BB79" s="867"/>
      <c r="BC79" s="867"/>
      <c r="BD79" s="868"/>
      <c r="BE79" s="218"/>
      <c r="BF79" s="218"/>
      <c r="BG79" s="218"/>
      <c r="BH79" s="218"/>
      <c r="BI79" s="218"/>
      <c r="BJ79" s="221"/>
      <c r="BK79" s="221"/>
      <c r="BL79" s="221"/>
      <c r="BM79" s="221"/>
      <c r="BN79" s="221"/>
      <c r="BO79" s="218"/>
      <c r="BP79" s="218"/>
      <c r="BQ79" s="215">
        <v>73</v>
      </c>
      <c r="BR79" s="220"/>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9"/>
    </row>
    <row r="80" spans="1:131" s="200" customFormat="1" ht="26.25" customHeight="1" x14ac:dyDescent="0.15">
      <c r="A80" s="214">
        <v>13</v>
      </c>
      <c r="B80" s="863"/>
      <c r="C80" s="864"/>
      <c r="D80" s="864"/>
      <c r="E80" s="864"/>
      <c r="F80" s="864"/>
      <c r="G80" s="864"/>
      <c r="H80" s="864"/>
      <c r="I80" s="864"/>
      <c r="J80" s="864"/>
      <c r="K80" s="864"/>
      <c r="L80" s="864"/>
      <c r="M80" s="864"/>
      <c r="N80" s="864"/>
      <c r="O80" s="864"/>
      <c r="P80" s="865"/>
      <c r="Q80" s="866"/>
      <c r="R80" s="821"/>
      <c r="S80" s="821"/>
      <c r="T80" s="821"/>
      <c r="U80" s="821"/>
      <c r="V80" s="821"/>
      <c r="W80" s="821"/>
      <c r="X80" s="821"/>
      <c r="Y80" s="821"/>
      <c r="Z80" s="821"/>
      <c r="AA80" s="821"/>
      <c r="AB80" s="821"/>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821"/>
      <c r="AY80" s="821"/>
      <c r="AZ80" s="867"/>
      <c r="BA80" s="867"/>
      <c r="BB80" s="867"/>
      <c r="BC80" s="867"/>
      <c r="BD80" s="868"/>
      <c r="BE80" s="218"/>
      <c r="BF80" s="218"/>
      <c r="BG80" s="218"/>
      <c r="BH80" s="218"/>
      <c r="BI80" s="218"/>
      <c r="BJ80" s="218"/>
      <c r="BK80" s="218"/>
      <c r="BL80" s="218"/>
      <c r="BM80" s="218"/>
      <c r="BN80" s="218"/>
      <c r="BO80" s="218"/>
      <c r="BP80" s="218"/>
      <c r="BQ80" s="215">
        <v>74</v>
      </c>
      <c r="BR80" s="220"/>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9"/>
    </row>
    <row r="81" spans="1:131" s="200" customFormat="1" ht="26.25" customHeight="1" x14ac:dyDescent="0.15">
      <c r="A81" s="214">
        <v>14</v>
      </c>
      <c r="B81" s="863"/>
      <c r="C81" s="864"/>
      <c r="D81" s="864"/>
      <c r="E81" s="864"/>
      <c r="F81" s="864"/>
      <c r="G81" s="864"/>
      <c r="H81" s="864"/>
      <c r="I81" s="864"/>
      <c r="J81" s="864"/>
      <c r="K81" s="864"/>
      <c r="L81" s="864"/>
      <c r="M81" s="864"/>
      <c r="N81" s="864"/>
      <c r="O81" s="864"/>
      <c r="P81" s="865"/>
      <c r="Q81" s="866"/>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821"/>
      <c r="AP81" s="821"/>
      <c r="AQ81" s="821"/>
      <c r="AR81" s="821"/>
      <c r="AS81" s="821"/>
      <c r="AT81" s="821"/>
      <c r="AU81" s="821"/>
      <c r="AV81" s="821"/>
      <c r="AW81" s="821"/>
      <c r="AX81" s="821"/>
      <c r="AY81" s="821"/>
      <c r="AZ81" s="867"/>
      <c r="BA81" s="867"/>
      <c r="BB81" s="867"/>
      <c r="BC81" s="867"/>
      <c r="BD81" s="868"/>
      <c r="BE81" s="218"/>
      <c r="BF81" s="218"/>
      <c r="BG81" s="218"/>
      <c r="BH81" s="218"/>
      <c r="BI81" s="218"/>
      <c r="BJ81" s="218"/>
      <c r="BK81" s="218"/>
      <c r="BL81" s="218"/>
      <c r="BM81" s="218"/>
      <c r="BN81" s="218"/>
      <c r="BO81" s="218"/>
      <c r="BP81" s="218"/>
      <c r="BQ81" s="215">
        <v>75</v>
      </c>
      <c r="BR81" s="220"/>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9"/>
    </row>
    <row r="82" spans="1:131" s="200" customFormat="1" ht="26.25" customHeight="1" x14ac:dyDescent="0.15">
      <c r="A82" s="214">
        <v>15</v>
      </c>
      <c r="B82" s="863"/>
      <c r="C82" s="864"/>
      <c r="D82" s="864"/>
      <c r="E82" s="864"/>
      <c r="F82" s="864"/>
      <c r="G82" s="864"/>
      <c r="H82" s="864"/>
      <c r="I82" s="864"/>
      <c r="J82" s="864"/>
      <c r="K82" s="864"/>
      <c r="L82" s="864"/>
      <c r="M82" s="864"/>
      <c r="N82" s="864"/>
      <c r="O82" s="864"/>
      <c r="P82" s="865"/>
      <c r="Q82" s="866"/>
      <c r="R82" s="821"/>
      <c r="S82" s="821"/>
      <c r="T82" s="821"/>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1"/>
      <c r="AZ82" s="867"/>
      <c r="BA82" s="867"/>
      <c r="BB82" s="867"/>
      <c r="BC82" s="867"/>
      <c r="BD82" s="868"/>
      <c r="BE82" s="218"/>
      <c r="BF82" s="218"/>
      <c r="BG82" s="218"/>
      <c r="BH82" s="218"/>
      <c r="BI82" s="218"/>
      <c r="BJ82" s="218"/>
      <c r="BK82" s="218"/>
      <c r="BL82" s="218"/>
      <c r="BM82" s="218"/>
      <c r="BN82" s="218"/>
      <c r="BO82" s="218"/>
      <c r="BP82" s="218"/>
      <c r="BQ82" s="215">
        <v>76</v>
      </c>
      <c r="BR82" s="220"/>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9"/>
    </row>
    <row r="83" spans="1:131" s="200" customFormat="1" ht="26.25" customHeight="1" x14ac:dyDescent="0.15">
      <c r="A83" s="214">
        <v>16</v>
      </c>
      <c r="B83" s="863"/>
      <c r="C83" s="864"/>
      <c r="D83" s="864"/>
      <c r="E83" s="864"/>
      <c r="F83" s="864"/>
      <c r="G83" s="864"/>
      <c r="H83" s="864"/>
      <c r="I83" s="864"/>
      <c r="J83" s="864"/>
      <c r="K83" s="864"/>
      <c r="L83" s="864"/>
      <c r="M83" s="864"/>
      <c r="N83" s="864"/>
      <c r="O83" s="864"/>
      <c r="P83" s="865"/>
      <c r="Q83" s="866"/>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67"/>
      <c r="BA83" s="867"/>
      <c r="BB83" s="867"/>
      <c r="BC83" s="867"/>
      <c r="BD83" s="868"/>
      <c r="BE83" s="218"/>
      <c r="BF83" s="218"/>
      <c r="BG83" s="218"/>
      <c r="BH83" s="218"/>
      <c r="BI83" s="218"/>
      <c r="BJ83" s="218"/>
      <c r="BK83" s="218"/>
      <c r="BL83" s="218"/>
      <c r="BM83" s="218"/>
      <c r="BN83" s="218"/>
      <c r="BO83" s="218"/>
      <c r="BP83" s="218"/>
      <c r="BQ83" s="215">
        <v>77</v>
      </c>
      <c r="BR83" s="220"/>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9"/>
    </row>
    <row r="84" spans="1:131" s="200" customFormat="1" ht="26.25" customHeight="1" x14ac:dyDescent="0.15">
      <c r="A84" s="214">
        <v>17</v>
      </c>
      <c r="B84" s="863"/>
      <c r="C84" s="864"/>
      <c r="D84" s="864"/>
      <c r="E84" s="864"/>
      <c r="F84" s="864"/>
      <c r="G84" s="864"/>
      <c r="H84" s="864"/>
      <c r="I84" s="864"/>
      <c r="J84" s="864"/>
      <c r="K84" s="864"/>
      <c r="L84" s="864"/>
      <c r="M84" s="864"/>
      <c r="N84" s="864"/>
      <c r="O84" s="864"/>
      <c r="P84" s="865"/>
      <c r="Q84" s="866"/>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67"/>
      <c r="BA84" s="867"/>
      <c r="BB84" s="867"/>
      <c r="BC84" s="867"/>
      <c r="BD84" s="868"/>
      <c r="BE84" s="218"/>
      <c r="BF84" s="218"/>
      <c r="BG84" s="218"/>
      <c r="BH84" s="218"/>
      <c r="BI84" s="218"/>
      <c r="BJ84" s="218"/>
      <c r="BK84" s="218"/>
      <c r="BL84" s="218"/>
      <c r="BM84" s="218"/>
      <c r="BN84" s="218"/>
      <c r="BO84" s="218"/>
      <c r="BP84" s="218"/>
      <c r="BQ84" s="215">
        <v>78</v>
      </c>
      <c r="BR84" s="220"/>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9"/>
    </row>
    <row r="85" spans="1:131" s="200" customFormat="1" ht="26.25" customHeight="1" x14ac:dyDescent="0.15">
      <c r="A85" s="214">
        <v>18</v>
      </c>
      <c r="B85" s="863"/>
      <c r="C85" s="864"/>
      <c r="D85" s="864"/>
      <c r="E85" s="864"/>
      <c r="F85" s="864"/>
      <c r="G85" s="864"/>
      <c r="H85" s="864"/>
      <c r="I85" s="864"/>
      <c r="J85" s="864"/>
      <c r="K85" s="864"/>
      <c r="L85" s="864"/>
      <c r="M85" s="864"/>
      <c r="N85" s="864"/>
      <c r="O85" s="864"/>
      <c r="P85" s="865"/>
      <c r="Q85" s="866"/>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67"/>
      <c r="BA85" s="867"/>
      <c r="BB85" s="867"/>
      <c r="BC85" s="867"/>
      <c r="BD85" s="868"/>
      <c r="BE85" s="218"/>
      <c r="BF85" s="218"/>
      <c r="BG85" s="218"/>
      <c r="BH85" s="218"/>
      <c r="BI85" s="218"/>
      <c r="BJ85" s="218"/>
      <c r="BK85" s="218"/>
      <c r="BL85" s="218"/>
      <c r="BM85" s="218"/>
      <c r="BN85" s="218"/>
      <c r="BO85" s="218"/>
      <c r="BP85" s="218"/>
      <c r="BQ85" s="215">
        <v>79</v>
      </c>
      <c r="BR85" s="220"/>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9"/>
    </row>
    <row r="86" spans="1:131" s="200" customFormat="1" ht="26.25" customHeight="1" x14ac:dyDescent="0.15">
      <c r="A86" s="214">
        <v>19</v>
      </c>
      <c r="B86" s="863"/>
      <c r="C86" s="864"/>
      <c r="D86" s="864"/>
      <c r="E86" s="864"/>
      <c r="F86" s="864"/>
      <c r="G86" s="864"/>
      <c r="H86" s="864"/>
      <c r="I86" s="864"/>
      <c r="J86" s="864"/>
      <c r="K86" s="864"/>
      <c r="L86" s="864"/>
      <c r="M86" s="864"/>
      <c r="N86" s="864"/>
      <c r="O86" s="864"/>
      <c r="P86" s="865"/>
      <c r="Q86" s="866"/>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67"/>
      <c r="BA86" s="867"/>
      <c r="BB86" s="867"/>
      <c r="BC86" s="867"/>
      <c r="BD86" s="868"/>
      <c r="BE86" s="218"/>
      <c r="BF86" s="218"/>
      <c r="BG86" s="218"/>
      <c r="BH86" s="218"/>
      <c r="BI86" s="218"/>
      <c r="BJ86" s="218"/>
      <c r="BK86" s="218"/>
      <c r="BL86" s="218"/>
      <c r="BM86" s="218"/>
      <c r="BN86" s="218"/>
      <c r="BO86" s="218"/>
      <c r="BP86" s="218"/>
      <c r="BQ86" s="215">
        <v>80</v>
      </c>
      <c r="BR86" s="220"/>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9"/>
    </row>
    <row r="87" spans="1:131" s="200" customFormat="1" ht="26.25" customHeight="1" x14ac:dyDescent="0.15">
      <c r="A87" s="222">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8"/>
      <c r="BF87" s="218"/>
      <c r="BG87" s="218"/>
      <c r="BH87" s="218"/>
      <c r="BI87" s="218"/>
      <c r="BJ87" s="218"/>
      <c r="BK87" s="218"/>
      <c r="BL87" s="218"/>
      <c r="BM87" s="218"/>
      <c r="BN87" s="218"/>
      <c r="BO87" s="218"/>
      <c r="BP87" s="218"/>
      <c r="BQ87" s="215">
        <v>81</v>
      </c>
      <c r="BR87" s="220"/>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9"/>
    </row>
    <row r="88" spans="1:131" s="200" customFormat="1" ht="26.25" customHeight="1" thickBot="1" x14ac:dyDescent="0.2">
      <c r="A88" s="217" t="s">
        <v>368</v>
      </c>
      <c r="B88" s="780" t="s">
        <v>392</v>
      </c>
      <c r="C88" s="781"/>
      <c r="D88" s="781"/>
      <c r="E88" s="781"/>
      <c r="F88" s="781"/>
      <c r="G88" s="781"/>
      <c r="H88" s="781"/>
      <c r="I88" s="781"/>
      <c r="J88" s="781"/>
      <c r="K88" s="781"/>
      <c r="L88" s="781"/>
      <c r="M88" s="781"/>
      <c r="N88" s="781"/>
      <c r="O88" s="781"/>
      <c r="P88" s="782"/>
      <c r="Q88" s="828"/>
      <c r="R88" s="829"/>
      <c r="S88" s="829"/>
      <c r="T88" s="829"/>
      <c r="U88" s="829"/>
      <c r="V88" s="829"/>
      <c r="W88" s="829"/>
      <c r="X88" s="829"/>
      <c r="Y88" s="829"/>
      <c r="Z88" s="829"/>
      <c r="AA88" s="829"/>
      <c r="AB88" s="829"/>
      <c r="AC88" s="829"/>
      <c r="AD88" s="829"/>
      <c r="AE88" s="829"/>
      <c r="AF88" s="832">
        <v>10861</v>
      </c>
      <c r="AG88" s="832"/>
      <c r="AH88" s="832"/>
      <c r="AI88" s="832"/>
      <c r="AJ88" s="832"/>
      <c r="AK88" s="829"/>
      <c r="AL88" s="829"/>
      <c r="AM88" s="829"/>
      <c r="AN88" s="829"/>
      <c r="AO88" s="829"/>
      <c r="AP88" s="832">
        <v>294</v>
      </c>
      <c r="AQ88" s="832"/>
      <c r="AR88" s="832"/>
      <c r="AS88" s="832"/>
      <c r="AT88" s="832"/>
      <c r="AU88" s="832">
        <v>133</v>
      </c>
      <c r="AV88" s="832"/>
      <c r="AW88" s="832"/>
      <c r="AX88" s="832"/>
      <c r="AY88" s="832"/>
      <c r="AZ88" s="837"/>
      <c r="BA88" s="837"/>
      <c r="BB88" s="837"/>
      <c r="BC88" s="837"/>
      <c r="BD88" s="838"/>
      <c r="BE88" s="218"/>
      <c r="BF88" s="218"/>
      <c r="BG88" s="218"/>
      <c r="BH88" s="218"/>
      <c r="BI88" s="218"/>
      <c r="BJ88" s="218"/>
      <c r="BK88" s="218"/>
      <c r="BL88" s="218"/>
      <c r="BM88" s="218"/>
      <c r="BN88" s="218"/>
      <c r="BO88" s="218"/>
      <c r="BP88" s="218"/>
      <c r="BQ88" s="215">
        <v>82</v>
      </c>
      <c r="BR88" s="220"/>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780" t="s">
        <v>393</v>
      </c>
      <c r="BS102" s="781"/>
      <c r="BT102" s="781"/>
      <c r="BU102" s="781"/>
      <c r="BV102" s="781"/>
      <c r="BW102" s="781"/>
      <c r="BX102" s="781"/>
      <c r="BY102" s="781"/>
      <c r="BZ102" s="781"/>
      <c r="CA102" s="781"/>
      <c r="CB102" s="781"/>
      <c r="CC102" s="781"/>
      <c r="CD102" s="781"/>
      <c r="CE102" s="781"/>
      <c r="CF102" s="781"/>
      <c r="CG102" s="782"/>
      <c r="CH102" s="879"/>
      <c r="CI102" s="880"/>
      <c r="CJ102" s="880"/>
      <c r="CK102" s="880"/>
      <c r="CL102" s="881"/>
      <c r="CM102" s="879"/>
      <c r="CN102" s="880"/>
      <c r="CO102" s="880"/>
      <c r="CP102" s="880"/>
      <c r="CQ102" s="881"/>
      <c r="CR102" s="882">
        <v>364</v>
      </c>
      <c r="CS102" s="840"/>
      <c r="CT102" s="840"/>
      <c r="CU102" s="840"/>
      <c r="CV102" s="883"/>
      <c r="CW102" s="882" t="s">
        <v>557</v>
      </c>
      <c r="CX102" s="840"/>
      <c r="CY102" s="840"/>
      <c r="CZ102" s="840"/>
      <c r="DA102" s="883"/>
      <c r="DB102" s="882">
        <v>257</v>
      </c>
      <c r="DC102" s="840"/>
      <c r="DD102" s="840"/>
      <c r="DE102" s="840"/>
      <c r="DF102" s="883"/>
      <c r="DG102" s="882" t="s">
        <v>554</v>
      </c>
      <c r="DH102" s="840"/>
      <c r="DI102" s="840"/>
      <c r="DJ102" s="840"/>
      <c r="DK102" s="883"/>
      <c r="DL102" s="882" t="s">
        <v>554</v>
      </c>
      <c r="DM102" s="840"/>
      <c r="DN102" s="840"/>
      <c r="DO102" s="840"/>
      <c r="DP102" s="883"/>
      <c r="DQ102" s="882" t="s">
        <v>554</v>
      </c>
      <c r="DR102" s="840"/>
      <c r="DS102" s="840"/>
      <c r="DT102" s="840"/>
      <c r="DU102" s="883"/>
      <c r="DV102" s="906"/>
      <c r="DW102" s="907"/>
      <c r="DX102" s="907"/>
      <c r="DY102" s="907"/>
      <c r="DZ102" s="90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09" t="s">
        <v>394</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0" t="s">
        <v>395</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11" t="s">
        <v>398</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399</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9" customFormat="1" ht="26.25" customHeight="1" x14ac:dyDescent="0.15">
      <c r="A109" s="904" t="s">
        <v>400</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401</v>
      </c>
      <c r="AB109" s="885"/>
      <c r="AC109" s="885"/>
      <c r="AD109" s="885"/>
      <c r="AE109" s="886"/>
      <c r="AF109" s="884" t="s">
        <v>287</v>
      </c>
      <c r="AG109" s="885"/>
      <c r="AH109" s="885"/>
      <c r="AI109" s="885"/>
      <c r="AJ109" s="886"/>
      <c r="AK109" s="884" t="s">
        <v>286</v>
      </c>
      <c r="AL109" s="885"/>
      <c r="AM109" s="885"/>
      <c r="AN109" s="885"/>
      <c r="AO109" s="886"/>
      <c r="AP109" s="884" t="s">
        <v>402</v>
      </c>
      <c r="AQ109" s="885"/>
      <c r="AR109" s="885"/>
      <c r="AS109" s="885"/>
      <c r="AT109" s="887"/>
      <c r="AU109" s="904" t="s">
        <v>400</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401</v>
      </c>
      <c r="BR109" s="885"/>
      <c r="BS109" s="885"/>
      <c r="BT109" s="885"/>
      <c r="BU109" s="886"/>
      <c r="BV109" s="884" t="s">
        <v>287</v>
      </c>
      <c r="BW109" s="885"/>
      <c r="BX109" s="885"/>
      <c r="BY109" s="885"/>
      <c r="BZ109" s="886"/>
      <c r="CA109" s="884" t="s">
        <v>286</v>
      </c>
      <c r="CB109" s="885"/>
      <c r="CC109" s="885"/>
      <c r="CD109" s="885"/>
      <c r="CE109" s="886"/>
      <c r="CF109" s="905" t="s">
        <v>402</v>
      </c>
      <c r="CG109" s="905"/>
      <c r="CH109" s="905"/>
      <c r="CI109" s="905"/>
      <c r="CJ109" s="905"/>
      <c r="CK109" s="884" t="s">
        <v>403</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401</v>
      </c>
      <c r="DH109" s="885"/>
      <c r="DI109" s="885"/>
      <c r="DJ109" s="885"/>
      <c r="DK109" s="886"/>
      <c r="DL109" s="884" t="s">
        <v>287</v>
      </c>
      <c r="DM109" s="885"/>
      <c r="DN109" s="885"/>
      <c r="DO109" s="885"/>
      <c r="DP109" s="886"/>
      <c r="DQ109" s="884" t="s">
        <v>286</v>
      </c>
      <c r="DR109" s="885"/>
      <c r="DS109" s="885"/>
      <c r="DT109" s="885"/>
      <c r="DU109" s="886"/>
      <c r="DV109" s="884" t="s">
        <v>402</v>
      </c>
      <c r="DW109" s="885"/>
      <c r="DX109" s="885"/>
      <c r="DY109" s="885"/>
      <c r="DZ109" s="887"/>
    </row>
    <row r="110" spans="1:131" s="199" customFormat="1" ht="26.25" customHeight="1" x14ac:dyDescent="0.15">
      <c r="A110" s="888" t="s">
        <v>404</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2277260</v>
      </c>
      <c r="AB110" s="892"/>
      <c r="AC110" s="892"/>
      <c r="AD110" s="892"/>
      <c r="AE110" s="893"/>
      <c r="AF110" s="894">
        <v>2105491</v>
      </c>
      <c r="AG110" s="892"/>
      <c r="AH110" s="892"/>
      <c r="AI110" s="892"/>
      <c r="AJ110" s="893"/>
      <c r="AK110" s="894">
        <v>2207528</v>
      </c>
      <c r="AL110" s="892"/>
      <c r="AM110" s="892"/>
      <c r="AN110" s="892"/>
      <c r="AO110" s="893"/>
      <c r="AP110" s="895">
        <v>21.5</v>
      </c>
      <c r="AQ110" s="896"/>
      <c r="AR110" s="896"/>
      <c r="AS110" s="896"/>
      <c r="AT110" s="897"/>
      <c r="AU110" s="898" t="s">
        <v>61</v>
      </c>
      <c r="AV110" s="899"/>
      <c r="AW110" s="899"/>
      <c r="AX110" s="899"/>
      <c r="AY110" s="899"/>
      <c r="AZ110" s="940" t="s">
        <v>405</v>
      </c>
      <c r="BA110" s="889"/>
      <c r="BB110" s="889"/>
      <c r="BC110" s="889"/>
      <c r="BD110" s="889"/>
      <c r="BE110" s="889"/>
      <c r="BF110" s="889"/>
      <c r="BG110" s="889"/>
      <c r="BH110" s="889"/>
      <c r="BI110" s="889"/>
      <c r="BJ110" s="889"/>
      <c r="BK110" s="889"/>
      <c r="BL110" s="889"/>
      <c r="BM110" s="889"/>
      <c r="BN110" s="889"/>
      <c r="BO110" s="889"/>
      <c r="BP110" s="890"/>
      <c r="BQ110" s="926">
        <v>22029743</v>
      </c>
      <c r="BR110" s="927"/>
      <c r="BS110" s="927"/>
      <c r="BT110" s="927"/>
      <c r="BU110" s="927"/>
      <c r="BV110" s="927">
        <v>26061451</v>
      </c>
      <c r="BW110" s="927"/>
      <c r="BX110" s="927"/>
      <c r="BY110" s="927"/>
      <c r="BZ110" s="927"/>
      <c r="CA110" s="927">
        <v>26176286</v>
      </c>
      <c r="CB110" s="927"/>
      <c r="CC110" s="927"/>
      <c r="CD110" s="927"/>
      <c r="CE110" s="927"/>
      <c r="CF110" s="941">
        <v>254.6</v>
      </c>
      <c r="CG110" s="942"/>
      <c r="CH110" s="942"/>
      <c r="CI110" s="942"/>
      <c r="CJ110" s="942"/>
      <c r="CK110" s="943" t="s">
        <v>406</v>
      </c>
      <c r="CL110" s="944"/>
      <c r="CM110" s="923" t="s">
        <v>407</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9" customFormat="1" ht="26.25" customHeight="1" x14ac:dyDescent="0.15">
      <c r="A111" s="930" t="s">
        <v>408</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900"/>
      <c r="AV111" s="901"/>
      <c r="AW111" s="901"/>
      <c r="AX111" s="901"/>
      <c r="AY111" s="901"/>
      <c r="AZ111" s="949" t="s">
        <v>409</v>
      </c>
      <c r="BA111" s="950"/>
      <c r="BB111" s="950"/>
      <c r="BC111" s="950"/>
      <c r="BD111" s="950"/>
      <c r="BE111" s="950"/>
      <c r="BF111" s="950"/>
      <c r="BG111" s="950"/>
      <c r="BH111" s="950"/>
      <c r="BI111" s="950"/>
      <c r="BJ111" s="950"/>
      <c r="BK111" s="950"/>
      <c r="BL111" s="950"/>
      <c r="BM111" s="950"/>
      <c r="BN111" s="950"/>
      <c r="BO111" s="950"/>
      <c r="BP111" s="951"/>
      <c r="BQ111" s="919">
        <v>12604</v>
      </c>
      <c r="BR111" s="920"/>
      <c r="BS111" s="920"/>
      <c r="BT111" s="920"/>
      <c r="BU111" s="920"/>
      <c r="BV111" s="920">
        <v>10503</v>
      </c>
      <c r="BW111" s="920"/>
      <c r="BX111" s="920"/>
      <c r="BY111" s="920"/>
      <c r="BZ111" s="920"/>
      <c r="CA111" s="920">
        <v>8402</v>
      </c>
      <c r="CB111" s="920"/>
      <c r="CC111" s="920"/>
      <c r="CD111" s="920"/>
      <c r="CE111" s="920"/>
      <c r="CF111" s="914">
        <v>0.1</v>
      </c>
      <c r="CG111" s="915"/>
      <c r="CH111" s="915"/>
      <c r="CI111" s="915"/>
      <c r="CJ111" s="915"/>
      <c r="CK111" s="945"/>
      <c r="CL111" s="946"/>
      <c r="CM111" s="916" t="s">
        <v>410</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9" customFormat="1" ht="26.25" customHeight="1" x14ac:dyDescent="0.15">
      <c r="A112" s="952" t="s">
        <v>411</v>
      </c>
      <c r="B112" s="953"/>
      <c r="C112" s="950" t="s">
        <v>412</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900"/>
      <c r="AV112" s="901"/>
      <c r="AW112" s="901"/>
      <c r="AX112" s="901"/>
      <c r="AY112" s="901"/>
      <c r="AZ112" s="949" t="s">
        <v>413</v>
      </c>
      <c r="BA112" s="950"/>
      <c r="BB112" s="950"/>
      <c r="BC112" s="950"/>
      <c r="BD112" s="950"/>
      <c r="BE112" s="950"/>
      <c r="BF112" s="950"/>
      <c r="BG112" s="950"/>
      <c r="BH112" s="950"/>
      <c r="BI112" s="950"/>
      <c r="BJ112" s="950"/>
      <c r="BK112" s="950"/>
      <c r="BL112" s="950"/>
      <c r="BM112" s="950"/>
      <c r="BN112" s="950"/>
      <c r="BO112" s="950"/>
      <c r="BP112" s="951"/>
      <c r="BQ112" s="919">
        <v>11112968</v>
      </c>
      <c r="BR112" s="920"/>
      <c r="BS112" s="920"/>
      <c r="BT112" s="920"/>
      <c r="BU112" s="920"/>
      <c r="BV112" s="920">
        <v>12944481</v>
      </c>
      <c r="BW112" s="920"/>
      <c r="BX112" s="920"/>
      <c r="BY112" s="920"/>
      <c r="BZ112" s="920"/>
      <c r="CA112" s="920">
        <v>12638740</v>
      </c>
      <c r="CB112" s="920"/>
      <c r="CC112" s="920"/>
      <c r="CD112" s="920"/>
      <c r="CE112" s="920"/>
      <c r="CF112" s="914">
        <v>122.9</v>
      </c>
      <c r="CG112" s="915"/>
      <c r="CH112" s="915"/>
      <c r="CI112" s="915"/>
      <c r="CJ112" s="915"/>
      <c r="CK112" s="945"/>
      <c r="CL112" s="946"/>
      <c r="CM112" s="916" t="s">
        <v>414</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9" customFormat="1" ht="26.25" customHeight="1" x14ac:dyDescent="0.15">
      <c r="A113" s="954"/>
      <c r="B113" s="955"/>
      <c r="C113" s="950" t="s">
        <v>415</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1027728</v>
      </c>
      <c r="AB113" s="934"/>
      <c r="AC113" s="934"/>
      <c r="AD113" s="934"/>
      <c r="AE113" s="935"/>
      <c r="AF113" s="936">
        <v>1001222</v>
      </c>
      <c r="AG113" s="934"/>
      <c r="AH113" s="934"/>
      <c r="AI113" s="934"/>
      <c r="AJ113" s="935"/>
      <c r="AK113" s="936">
        <v>1154052</v>
      </c>
      <c r="AL113" s="934"/>
      <c r="AM113" s="934"/>
      <c r="AN113" s="934"/>
      <c r="AO113" s="935"/>
      <c r="AP113" s="937">
        <v>11.2</v>
      </c>
      <c r="AQ113" s="938"/>
      <c r="AR113" s="938"/>
      <c r="AS113" s="938"/>
      <c r="AT113" s="939"/>
      <c r="AU113" s="900"/>
      <c r="AV113" s="901"/>
      <c r="AW113" s="901"/>
      <c r="AX113" s="901"/>
      <c r="AY113" s="901"/>
      <c r="AZ113" s="949" t="s">
        <v>416</v>
      </c>
      <c r="BA113" s="950"/>
      <c r="BB113" s="950"/>
      <c r="BC113" s="950"/>
      <c r="BD113" s="950"/>
      <c r="BE113" s="950"/>
      <c r="BF113" s="950"/>
      <c r="BG113" s="950"/>
      <c r="BH113" s="950"/>
      <c r="BI113" s="950"/>
      <c r="BJ113" s="950"/>
      <c r="BK113" s="950"/>
      <c r="BL113" s="950"/>
      <c r="BM113" s="950"/>
      <c r="BN113" s="950"/>
      <c r="BO113" s="950"/>
      <c r="BP113" s="951"/>
      <c r="BQ113" s="919">
        <v>358164</v>
      </c>
      <c r="BR113" s="920"/>
      <c r="BS113" s="920"/>
      <c r="BT113" s="920"/>
      <c r="BU113" s="920"/>
      <c r="BV113" s="920">
        <v>252360</v>
      </c>
      <c r="BW113" s="920"/>
      <c r="BX113" s="920"/>
      <c r="BY113" s="920"/>
      <c r="BZ113" s="920"/>
      <c r="CA113" s="920">
        <v>132539</v>
      </c>
      <c r="CB113" s="920"/>
      <c r="CC113" s="920"/>
      <c r="CD113" s="920"/>
      <c r="CE113" s="920"/>
      <c r="CF113" s="914">
        <v>1.3</v>
      </c>
      <c r="CG113" s="915"/>
      <c r="CH113" s="915"/>
      <c r="CI113" s="915"/>
      <c r="CJ113" s="915"/>
      <c r="CK113" s="945"/>
      <c r="CL113" s="946"/>
      <c r="CM113" s="916" t="s">
        <v>417</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9" customFormat="1" ht="26.25" customHeight="1" x14ac:dyDescent="0.15">
      <c r="A114" s="954"/>
      <c r="B114" s="955"/>
      <c r="C114" s="950" t="s">
        <v>418</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110614</v>
      </c>
      <c r="AB114" s="959"/>
      <c r="AC114" s="959"/>
      <c r="AD114" s="959"/>
      <c r="AE114" s="960"/>
      <c r="AF114" s="961">
        <v>112793</v>
      </c>
      <c r="AG114" s="959"/>
      <c r="AH114" s="959"/>
      <c r="AI114" s="959"/>
      <c r="AJ114" s="960"/>
      <c r="AK114" s="961">
        <v>113774</v>
      </c>
      <c r="AL114" s="959"/>
      <c r="AM114" s="959"/>
      <c r="AN114" s="959"/>
      <c r="AO114" s="960"/>
      <c r="AP114" s="962">
        <v>1.1000000000000001</v>
      </c>
      <c r="AQ114" s="963"/>
      <c r="AR114" s="963"/>
      <c r="AS114" s="963"/>
      <c r="AT114" s="964"/>
      <c r="AU114" s="900"/>
      <c r="AV114" s="901"/>
      <c r="AW114" s="901"/>
      <c r="AX114" s="901"/>
      <c r="AY114" s="901"/>
      <c r="AZ114" s="949" t="s">
        <v>419</v>
      </c>
      <c r="BA114" s="950"/>
      <c r="BB114" s="950"/>
      <c r="BC114" s="950"/>
      <c r="BD114" s="950"/>
      <c r="BE114" s="950"/>
      <c r="BF114" s="950"/>
      <c r="BG114" s="950"/>
      <c r="BH114" s="950"/>
      <c r="BI114" s="950"/>
      <c r="BJ114" s="950"/>
      <c r="BK114" s="950"/>
      <c r="BL114" s="950"/>
      <c r="BM114" s="950"/>
      <c r="BN114" s="950"/>
      <c r="BO114" s="950"/>
      <c r="BP114" s="951"/>
      <c r="BQ114" s="919">
        <v>1429764</v>
      </c>
      <c r="BR114" s="920"/>
      <c r="BS114" s="920"/>
      <c r="BT114" s="920"/>
      <c r="BU114" s="920"/>
      <c r="BV114" s="920">
        <v>1318900</v>
      </c>
      <c r="BW114" s="920"/>
      <c r="BX114" s="920"/>
      <c r="BY114" s="920"/>
      <c r="BZ114" s="920"/>
      <c r="CA114" s="920">
        <v>1305640</v>
      </c>
      <c r="CB114" s="920"/>
      <c r="CC114" s="920"/>
      <c r="CD114" s="920"/>
      <c r="CE114" s="920"/>
      <c r="CF114" s="914">
        <v>12.7</v>
      </c>
      <c r="CG114" s="915"/>
      <c r="CH114" s="915"/>
      <c r="CI114" s="915"/>
      <c r="CJ114" s="915"/>
      <c r="CK114" s="945"/>
      <c r="CL114" s="946"/>
      <c r="CM114" s="916" t="s">
        <v>420</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9" customFormat="1" ht="26.25" customHeight="1" x14ac:dyDescent="0.15">
      <c r="A115" s="954"/>
      <c r="B115" s="955"/>
      <c r="C115" s="950" t="s">
        <v>421</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348</v>
      </c>
      <c r="AB115" s="934"/>
      <c r="AC115" s="934"/>
      <c r="AD115" s="934"/>
      <c r="AE115" s="935"/>
      <c r="AF115" s="936" t="s">
        <v>111</v>
      </c>
      <c r="AG115" s="934"/>
      <c r="AH115" s="934"/>
      <c r="AI115" s="934"/>
      <c r="AJ115" s="935"/>
      <c r="AK115" s="936">
        <v>2101</v>
      </c>
      <c r="AL115" s="934"/>
      <c r="AM115" s="934"/>
      <c r="AN115" s="934"/>
      <c r="AO115" s="935"/>
      <c r="AP115" s="937">
        <v>0</v>
      </c>
      <c r="AQ115" s="938"/>
      <c r="AR115" s="938"/>
      <c r="AS115" s="938"/>
      <c r="AT115" s="939"/>
      <c r="AU115" s="900"/>
      <c r="AV115" s="901"/>
      <c r="AW115" s="901"/>
      <c r="AX115" s="901"/>
      <c r="AY115" s="901"/>
      <c r="AZ115" s="949" t="s">
        <v>422</v>
      </c>
      <c r="BA115" s="950"/>
      <c r="BB115" s="950"/>
      <c r="BC115" s="950"/>
      <c r="BD115" s="950"/>
      <c r="BE115" s="950"/>
      <c r="BF115" s="950"/>
      <c r="BG115" s="950"/>
      <c r="BH115" s="950"/>
      <c r="BI115" s="950"/>
      <c r="BJ115" s="950"/>
      <c r="BK115" s="950"/>
      <c r="BL115" s="950"/>
      <c r="BM115" s="950"/>
      <c r="BN115" s="950"/>
      <c r="BO115" s="950"/>
      <c r="BP115" s="951"/>
      <c r="BQ115" s="919">
        <v>17256</v>
      </c>
      <c r="BR115" s="920"/>
      <c r="BS115" s="920"/>
      <c r="BT115" s="920"/>
      <c r="BU115" s="920"/>
      <c r="BV115" s="920">
        <v>3147</v>
      </c>
      <c r="BW115" s="920"/>
      <c r="BX115" s="920"/>
      <c r="BY115" s="920"/>
      <c r="BZ115" s="920"/>
      <c r="CA115" s="920">
        <v>2920</v>
      </c>
      <c r="CB115" s="920"/>
      <c r="CC115" s="920"/>
      <c r="CD115" s="920"/>
      <c r="CE115" s="920"/>
      <c r="CF115" s="914">
        <v>0</v>
      </c>
      <c r="CG115" s="915"/>
      <c r="CH115" s="915"/>
      <c r="CI115" s="915"/>
      <c r="CJ115" s="915"/>
      <c r="CK115" s="945"/>
      <c r="CL115" s="946"/>
      <c r="CM115" s="949" t="s">
        <v>423</v>
      </c>
      <c r="CN115" s="970"/>
      <c r="CO115" s="970"/>
      <c r="CP115" s="970"/>
      <c r="CQ115" s="970"/>
      <c r="CR115" s="970"/>
      <c r="CS115" s="970"/>
      <c r="CT115" s="970"/>
      <c r="CU115" s="970"/>
      <c r="CV115" s="970"/>
      <c r="CW115" s="970"/>
      <c r="CX115" s="970"/>
      <c r="CY115" s="970"/>
      <c r="CZ115" s="970"/>
      <c r="DA115" s="970"/>
      <c r="DB115" s="970"/>
      <c r="DC115" s="970"/>
      <c r="DD115" s="970"/>
      <c r="DE115" s="970"/>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9" customFormat="1" ht="26.25" customHeight="1" x14ac:dyDescent="0.15">
      <c r="A116" s="956"/>
      <c r="B116" s="957"/>
      <c r="C116" s="965" t="s">
        <v>424</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111</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900"/>
      <c r="AV116" s="901"/>
      <c r="AW116" s="901"/>
      <c r="AX116" s="901"/>
      <c r="AY116" s="901"/>
      <c r="AZ116" s="967" t="s">
        <v>425</v>
      </c>
      <c r="BA116" s="968"/>
      <c r="BB116" s="968"/>
      <c r="BC116" s="968"/>
      <c r="BD116" s="968"/>
      <c r="BE116" s="968"/>
      <c r="BF116" s="968"/>
      <c r="BG116" s="968"/>
      <c r="BH116" s="968"/>
      <c r="BI116" s="968"/>
      <c r="BJ116" s="968"/>
      <c r="BK116" s="968"/>
      <c r="BL116" s="968"/>
      <c r="BM116" s="968"/>
      <c r="BN116" s="968"/>
      <c r="BO116" s="968"/>
      <c r="BP116" s="969"/>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426</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12604</v>
      </c>
      <c r="DH116" s="959"/>
      <c r="DI116" s="959"/>
      <c r="DJ116" s="959"/>
      <c r="DK116" s="960"/>
      <c r="DL116" s="961">
        <v>10503</v>
      </c>
      <c r="DM116" s="959"/>
      <c r="DN116" s="959"/>
      <c r="DO116" s="959"/>
      <c r="DP116" s="960"/>
      <c r="DQ116" s="961">
        <v>8402</v>
      </c>
      <c r="DR116" s="959"/>
      <c r="DS116" s="959"/>
      <c r="DT116" s="959"/>
      <c r="DU116" s="960"/>
      <c r="DV116" s="962">
        <v>0.1</v>
      </c>
      <c r="DW116" s="963"/>
      <c r="DX116" s="963"/>
      <c r="DY116" s="963"/>
      <c r="DZ116" s="964"/>
    </row>
    <row r="117" spans="1:130" s="199" customFormat="1" ht="26.25" customHeight="1" x14ac:dyDescent="0.15">
      <c r="A117" s="904" t="s">
        <v>170</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75" t="s">
        <v>427</v>
      </c>
      <c r="Z117" s="886"/>
      <c r="AA117" s="976">
        <v>3415950</v>
      </c>
      <c r="AB117" s="977"/>
      <c r="AC117" s="977"/>
      <c r="AD117" s="977"/>
      <c r="AE117" s="978"/>
      <c r="AF117" s="979">
        <v>3219506</v>
      </c>
      <c r="AG117" s="977"/>
      <c r="AH117" s="977"/>
      <c r="AI117" s="977"/>
      <c r="AJ117" s="978"/>
      <c r="AK117" s="979">
        <v>3477455</v>
      </c>
      <c r="AL117" s="977"/>
      <c r="AM117" s="977"/>
      <c r="AN117" s="977"/>
      <c r="AO117" s="978"/>
      <c r="AP117" s="980"/>
      <c r="AQ117" s="981"/>
      <c r="AR117" s="981"/>
      <c r="AS117" s="981"/>
      <c r="AT117" s="982"/>
      <c r="AU117" s="900"/>
      <c r="AV117" s="901"/>
      <c r="AW117" s="901"/>
      <c r="AX117" s="901"/>
      <c r="AY117" s="901"/>
      <c r="AZ117" s="967" t="s">
        <v>428</v>
      </c>
      <c r="BA117" s="968"/>
      <c r="BB117" s="968"/>
      <c r="BC117" s="968"/>
      <c r="BD117" s="968"/>
      <c r="BE117" s="968"/>
      <c r="BF117" s="968"/>
      <c r="BG117" s="968"/>
      <c r="BH117" s="968"/>
      <c r="BI117" s="968"/>
      <c r="BJ117" s="968"/>
      <c r="BK117" s="968"/>
      <c r="BL117" s="968"/>
      <c r="BM117" s="968"/>
      <c r="BN117" s="968"/>
      <c r="BO117" s="968"/>
      <c r="BP117" s="969"/>
      <c r="BQ117" s="919" t="s">
        <v>111</v>
      </c>
      <c r="BR117" s="920"/>
      <c r="BS117" s="920"/>
      <c r="BT117" s="920"/>
      <c r="BU117" s="920"/>
      <c r="BV117" s="920" t="s">
        <v>111</v>
      </c>
      <c r="BW117" s="920"/>
      <c r="BX117" s="920"/>
      <c r="BY117" s="920"/>
      <c r="BZ117" s="920"/>
      <c r="CA117" s="920" t="s">
        <v>111</v>
      </c>
      <c r="CB117" s="920"/>
      <c r="CC117" s="920"/>
      <c r="CD117" s="920"/>
      <c r="CE117" s="920"/>
      <c r="CF117" s="914" t="s">
        <v>111</v>
      </c>
      <c r="CG117" s="915"/>
      <c r="CH117" s="915"/>
      <c r="CI117" s="915"/>
      <c r="CJ117" s="915"/>
      <c r="CK117" s="945"/>
      <c r="CL117" s="946"/>
      <c r="CM117" s="916" t="s">
        <v>429</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9" customFormat="1" ht="26.25" customHeight="1" x14ac:dyDescent="0.15">
      <c r="A118" s="904" t="s">
        <v>403</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401</v>
      </c>
      <c r="AB118" s="885"/>
      <c r="AC118" s="885"/>
      <c r="AD118" s="885"/>
      <c r="AE118" s="886"/>
      <c r="AF118" s="884" t="s">
        <v>287</v>
      </c>
      <c r="AG118" s="885"/>
      <c r="AH118" s="885"/>
      <c r="AI118" s="885"/>
      <c r="AJ118" s="886"/>
      <c r="AK118" s="884" t="s">
        <v>286</v>
      </c>
      <c r="AL118" s="885"/>
      <c r="AM118" s="885"/>
      <c r="AN118" s="885"/>
      <c r="AO118" s="886"/>
      <c r="AP118" s="971" t="s">
        <v>402</v>
      </c>
      <c r="AQ118" s="972"/>
      <c r="AR118" s="972"/>
      <c r="AS118" s="972"/>
      <c r="AT118" s="973"/>
      <c r="AU118" s="900"/>
      <c r="AV118" s="901"/>
      <c r="AW118" s="901"/>
      <c r="AX118" s="901"/>
      <c r="AY118" s="901"/>
      <c r="AZ118" s="974" t="s">
        <v>430</v>
      </c>
      <c r="BA118" s="965"/>
      <c r="BB118" s="965"/>
      <c r="BC118" s="965"/>
      <c r="BD118" s="965"/>
      <c r="BE118" s="965"/>
      <c r="BF118" s="965"/>
      <c r="BG118" s="965"/>
      <c r="BH118" s="965"/>
      <c r="BI118" s="965"/>
      <c r="BJ118" s="965"/>
      <c r="BK118" s="965"/>
      <c r="BL118" s="965"/>
      <c r="BM118" s="965"/>
      <c r="BN118" s="965"/>
      <c r="BO118" s="965"/>
      <c r="BP118" s="966"/>
      <c r="BQ118" s="997" t="s">
        <v>111</v>
      </c>
      <c r="BR118" s="998"/>
      <c r="BS118" s="998"/>
      <c r="BT118" s="998"/>
      <c r="BU118" s="998"/>
      <c r="BV118" s="998" t="s">
        <v>111</v>
      </c>
      <c r="BW118" s="998"/>
      <c r="BX118" s="998"/>
      <c r="BY118" s="998"/>
      <c r="BZ118" s="998"/>
      <c r="CA118" s="998" t="s">
        <v>111</v>
      </c>
      <c r="CB118" s="998"/>
      <c r="CC118" s="998"/>
      <c r="CD118" s="998"/>
      <c r="CE118" s="998"/>
      <c r="CF118" s="914" t="s">
        <v>111</v>
      </c>
      <c r="CG118" s="915"/>
      <c r="CH118" s="915"/>
      <c r="CI118" s="915"/>
      <c r="CJ118" s="915"/>
      <c r="CK118" s="945"/>
      <c r="CL118" s="946"/>
      <c r="CM118" s="916" t="s">
        <v>431</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9" customFormat="1" ht="26.25" customHeight="1" x14ac:dyDescent="0.15">
      <c r="A119" s="1058" t="s">
        <v>406</v>
      </c>
      <c r="B119" s="944"/>
      <c r="C119" s="923" t="s">
        <v>407</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91" t="s">
        <v>111</v>
      </c>
      <c r="AB119" s="892"/>
      <c r="AC119" s="892"/>
      <c r="AD119" s="892"/>
      <c r="AE119" s="893"/>
      <c r="AF119" s="894" t="s">
        <v>111</v>
      </c>
      <c r="AG119" s="892"/>
      <c r="AH119" s="892"/>
      <c r="AI119" s="892"/>
      <c r="AJ119" s="893"/>
      <c r="AK119" s="894" t="s">
        <v>111</v>
      </c>
      <c r="AL119" s="892"/>
      <c r="AM119" s="892"/>
      <c r="AN119" s="892"/>
      <c r="AO119" s="893"/>
      <c r="AP119" s="895" t="s">
        <v>111</v>
      </c>
      <c r="AQ119" s="896"/>
      <c r="AR119" s="896"/>
      <c r="AS119" s="896"/>
      <c r="AT119" s="897"/>
      <c r="AU119" s="902"/>
      <c r="AV119" s="903"/>
      <c r="AW119" s="903"/>
      <c r="AX119" s="903"/>
      <c r="AY119" s="903"/>
      <c r="AZ119" s="230" t="s">
        <v>170</v>
      </c>
      <c r="BA119" s="230"/>
      <c r="BB119" s="230"/>
      <c r="BC119" s="230"/>
      <c r="BD119" s="230"/>
      <c r="BE119" s="230"/>
      <c r="BF119" s="230"/>
      <c r="BG119" s="230"/>
      <c r="BH119" s="230"/>
      <c r="BI119" s="230"/>
      <c r="BJ119" s="230"/>
      <c r="BK119" s="230"/>
      <c r="BL119" s="230"/>
      <c r="BM119" s="230"/>
      <c r="BN119" s="230"/>
      <c r="BO119" s="975" t="s">
        <v>432</v>
      </c>
      <c r="BP119" s="1006"/>
      <c r="BQ119" s="997">
        <v>34960499</v>
      </c>
      <c r="BR119" s="998"/>
      <c r="BS119" s="998"/>
      <c r="BT119" s="998"/>
      <c r="BU119" s="998"/>
      <c r="BV119" s="998">
        <v>40590842</v>
      </c>
      <c r="BW119" s="998"/>
      <c r="BX119" s="998"/>
      <c r="BY119" s="998"/>
      <c r="BZ119" s="998"/>
      <c r="CA119" s="998">
        <v>40264527</v>
      </c>
      <c r="CB119" s="998"/>
      <c r="CC119" s="998"/>
      <c r="CD119" s="998"/>
      <c r="CE119" s="998"/>
      <c r="CF119" s="999"/>
      <c r="CG119" s="1000"/>
      <c r="CH119" s="1000"/>
      <c r="CI119" s="1000"/>
      <c r="CJ119" s="1001"/>
      <c r="CK119" s="947"/>
      <c r="CL119" s="948"/>
      <c r="CM119" s="1002" t="s">
        <v>433</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1005" t="s">
        <v>111</v>
      </c>
      <c r="DH119" s="984"/>
      <c r="DI119" s="984"/>
      <c r="DJ119" s="984"/>
      <c r="DK119" s="985"/>
      <c r="DL119" s="983" t="s">
        <v>111</v>
      </c>
      <c r="DM119" s="984"/>
      <c r="DN119" s="984"/>
      <c r="DO119" s="984"/>
      <c r="DP119" s="985"/>
      <c r="DQ119" s="983" t="s">
        <v>111</v>
      </c>
      <c r="DR119" s="984"/>
      <c r="DS119" s="984"/>
      <c r="DT119" s="984"/>
      <c r="DU119" s="985"/>
      <c r="DV119" s="986" t="s">
        <v>111</v>
      </c>
      <c r="DW119" s="987"/>
      <c r="DX119" s="987"/>
      <c r="DY119" s="987"/>
      <c r="DZ119" s="988"/>
    </row>
    <row r="120" spans="1:130" s="199" customFormat="1" ht="26.25" customHeight="1" x14ac:dyDescent="0.15">
      <c r="A120" s="1059"/>
      <c r="B120" s="946"/>
      <c r="C120" s="916" t="s">
        <v>410</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9" t="s">
        <v>434</v>
      </c>
      <c r="AV120" s="990"/>
      <c r="AW120" s="990"/>
      <c r="AX120" s="990"/>
      <c r="AY120" s="991"/>
      <c r="AZ120" s="940" t="s">
        <v>435</v>
      </c>
      <c r="BA120" s="889"/>
      <c r="BB120" s="889"/>
      <c r="BC120" s="889"/>
      <c r="BD120" s="889"/>
      <c r="BE120" s="889"/>
      <c r="BF120" s="889"/>
      <c r="BG120" s="889"/>
      <c r="BH120" s="889"/>
      <c r="BI120" s="889"/>
      <c r="BJ120" s="889"/>
      <c r="BK120" s="889"/>
      <c r="BL120" s="889"/>
      <c r="BM120" s="889"/>
      <c r="BN120" s="889"/>
      <c r="BO120" s="889"/>
      <c r="BP120" s="890"/>
      <c r="BQ120" s="926">
        <v>8815347</v>
      </c>
      <c r="BR120" s="927"/>
      <c r="BS120" s="927"/>
      <c r="BT120" s="927"/>
      <c r="BU120" s="927"/>
      <c r="BV120" s="927">
        <v>7892791</v>
      </c>
      <c r="BW120" s="927"/>
      <c r="BX120" s="927"/>
      <c r="BY120" s="927"/>
      <c r="BZ120" s="927"/>
      <c r="CA120" s="927">
        <v>7781654</v>
      </c>
      <c r="CB120" s="927"/>
      <c r="CC120" s="927"/>
      <c r="CD120" s="927"/>
      <c r="CE120" s="927"/>
      <c r="CF120" s="941">
        <v>75.7</v>
      </c>
      <c r="CG120" s="942"/>
      <c r="CH120" s="942"/>
      <c r="CI120" s="942"/>
      <c r="CJ120" s="942"/>
      <c r="CK120" s="1007" t="s">
        <v>436</v>
      </c>
      <c r="CL120" s="1008"/>
      <c r="CM120" s="1008"/>
      <c r="CN120" s="1008"/>
      <c r="CO120" s="1009"/>
      <c r="CP120" s="1015" t="s">
        <v>385</v>
      </c>
      <c r="CQ120" s="1016"/>
      <c r="CR120" s="1016"/>
      <c r="CS120" s="1016"/>
      <c r="CT120" s="1016"/>
      <c r="CU120" s="1016"/>
      <c r="CV120" s="1016"/>
      <c r="CW120" s="1016"/>
      <c r="CX120" s="1016"/>
      <c r="CY120" s="1016"/>
      <c r="CZ120" s="1016"/>
      <c r="DA120" s="1016"/>
      <c r="DB120" s="1016"/>
      <c r="DC120" s="1016"/>
      <c r="DD120" s="1016"/>
      <c r="DE120" s="1016"/>
      <c r="DF120" s="1017"/>
      <c r="DG120" s="926">
        <v>10705476</v>
      </c>
      <c r="DH120" s="927"/>
      <c r="DI120" s="927"/>
      <c r="DJ120" s="927"/>
      <c r="DK120" s="927"/>
      <c r="DL120" s="927">
        <v>12556262</v>
      </c>
      <c r="DM120" s="927"/>
      <c r="DN120" s="927"/>
      <c r="DO120" s="927"/>
      <c r="DP120" s="927"/>
      <c r="DQ120" s="927">
        <v>12527522</v>
      </c>
      <c r="DR120" s="927"/>
      <c r="DS120" s="927"/>
      <c r="DT120" s="927"/>
      <c r="DU120" s="927"/>
      <c r="DV120" s="928">
        <v>121.8</v>
      </c>
      <c r="DW120" s="928"/>
      <c r="DX120" s="928"/>
      <c r="DY120" s="928"/>
      <c r="DZ120" s="929"/>
    </row>
    <row r="121" spans="1:130" s="199" customFormat="1" ht="26.25" customHeight="1" x14ac:dyDescent="0.15">
      <c r="A121" s="1059"/>
      <c r="B121" s="946"/>
      <c r="C121" s="967" t="s">
        <v>437</v>
      </c>
      <c r="D121" s="968"/>
      <c r="E121" s="968"/>
      <c r="F121" s="968"/>
      <c r="G121" s="968"/>
      <c r="H121" s="968"/>
      <c r="I121" s="968"/>
      <c r="J121" s="968"/>
      <c r="K121" s="968"/>
      <c r="L121" s="968"/>
      <c r="M121" s="968"/>
      <c r="N121" s="968"/>
      <c r="O121" s="968"/>
      <c r="P121" s="968"/>
      <c r="Q121" s="968"/>
      <c r="R121" s="968"/>
      <c r="S121" s="968"/>
      <c r="T121" s="968"/>
      <c r="U121" s="968"/>
      <c r="V121" s="968"/>
      <c r="W121" s="968"/>
      <c r="X121" s="968"/>
      <c r="Y121" s="968"/>
      <c r="Z121" s="969"/>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92"/>
      <c r="AV121" s="993"/>
      <c r="AW121" s="993"/>
      <c r="AX121" s="993"/>
      <c r="AY121" s="994"/>
      <c r="AZ121" s="949" t="s">
        <v>438</v>
      </c>
      <c r="BA121" s="950"/>
      <c r="BB121" s="950"/>
      <c r="BC121" s="950"/>
      <c r="BD121" s="950"/>
      <c r="BE121" s="950"/>
      <c r="BF121" s="950"/>
      <c r="BG121" s="950"/>
      <c r="BH121" s="950"/>
      <c r="BI121" s="950"/>
      <c r="BJ121" s="950"/>
      <c r="BK121" s="950"/>
      <c r="BL121" s="950"/>
      <c r="BM121" s="950"/>
      <c r="BN121" s="950"/>
      <c r="BO121" s="950"/>
      <c r="BP121" s="951"/>
      <c r="BQ121" s="919">
        <v>4192745</v>
      </c>
      <c r="BR121" s="920"/>
      <c r="BS121" s="920"/>
      <c r="BT121" s="920"/>
      <c r="BU121" s="920"/>
      <c r="BV121" s="920">
        <v>5551345</v>
      </c>
      <c r="BW121" s="920"/>
      <c r="BX121" s="920"/>
      <c r="BY121" s="920"/>
      <c r="BZ121" s="920"/>
      <c r="CA121" s="920">
        <v>6349866</v>
      </c>
      <c r="CB121" s="920"/>
      <c r="CC121" s="920"/>
      <c r="CD121" s="920"/>
      <c r="CE121" s="920"/>
      <c r="CF121" s="914">
        <v>61.8</v>
      </c>
      <c r="CG121" s="915"/>
      <c r="CH121" s="915"/>
      <c r="CI121" s="915"/>
      <c r="CJ121" s="915"/>
      <c r="CK121" s="1010"/>
      <c r="CL121" s="1011"/>
      <c r="CM121" s="1011"/>
      <c r="CN121" s="1011"/>
      <c r="CO121" s="1012"/>
      <c r="CP121" s="1020" t="s">
        <v>383</v>
      </c>
      <c r="CQ121" s="1021"/>
      <c r="CR121" s="1021"/>
      <c r="CS121" s="1021"/>
      <c r="CT121" s="1021"/>
      <c r="CU121" s="1021"/>
      <c r="CV121" s="1021"/>
      <c r="CW121" s="1021"/>
      <c r="CX121" s="1021"/>
      <c r="CY121" s="1021"/>
      <c r="CZ121" s="1021"/>
      <c r="DA121" s="1021"/>
      <c r="DB121" s="1021"/>
      <c r="DC121" s="1021"/>
      <c r="DD121" s="1021"/>
      <c r="DE121" s="1021"/>
      <c r="DF121" s="1022"/>
      <c r="DG121" s="919">
        <v>407492</v>
      </c>
      <c r="DH121" s="920"/>
      <c r="DI121" s="920"/>
      <c r="DJ121" s="920"/>
      <c r="DK121" s="920"/>
      <c r="DL121" s="920">
        <v>388219</v>
      </c>
      <c r="DM121" s="920"/>
      <c r="DN121" s="920"/>
      <c r="DO121" s="920"/>
      <c r="DP121" s="920"/>
      <c r="DQ121" s="920">
        <v>111218</v>
      </c>
      <c r="DR121" s="920"/>
      <c r="DS121" s="920"/>
      <c r="DT121" s="920"/>
      <c r="DU121" s="920"/>
      <c r="DV121" s="921">
        <v>1.1000000000000001</v>
      </c>
      <c r="DW121" s="921"/>
      <c r="DX121" s="921"/>
      <c r="DY121" s="921"/>
      <c r="DZ121" s="922"/>
    </row>
    <row r="122" spans="1:130" s="199" customFormat="1" ht="26.25" customHeight="1" x14ac:dyDescent="0.15">
      <c r="A122" s="1059"/>
      <c r="B122" s="946"/>
      <c r="C122" s="916" t="s">
        <v>420</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92"/>
      <c r="AV122" s="993"/>
      <c r="AW122" s="993"/>
      <c r="AX122" s="993"/>
      <c r="AY122" s="994"/>
      <c r="AZ122" s="974" t="s">
        <v>439</v>
      </c>
      <c r="BA122" s="965"/>
      <c r="BB122" s="965"/>
      <c r="BC122" s="965"/>
      <c r="BD122" s="965"/>
      <c r="BE122" s="965"/>
      <c r="BF122" s="965"/>
      <c r="BG122" s="965"/>
      <c r="BH122" s="965"/>
      <c r="BI122" s="965"/>
      <c r="BJ122" s="965"/>
      <c r="BK122" s="965"/>
      <c r="BL122" s="965"/>
      <c r="BM122" s="965"/>
      <c r="BN122" s="965"/>
      <c r="BO122" s="965"/>
      <c r="BP122" s="966"/>
      <c r="BQ122" s="997">
        <v>24764560</v>
      </c>
      <c r="BR122" s="998"/>
      <c r="BS122" s="998"/>
      <c r="BT122" s="998"/>
      <c r="BU122" s="998"/>
      <c r="BV122" s="998">
        <v>25082381</v>
      </c>
      <c r="BW122" s="998"/>
      <c r="BX122" s="998"/>
      <c r="BY122" s="998"/>
      <c r="BZ122" s="998"/>
      <c r="CA122" s="998">
        <v>24108387</v>
      </c>
      <c r="CB122" s="998"/>
      <c r="CC122" s="998"/>
      <c r="CD122" s="998"/>
      <c r="CE122" s="998"/>
      <c r="CF122" s="1018">
        <v>234.5</v>
      </c>
      <c r="CG122" s="1019"/>
      <c r="CH122" s="1019"/>
      <c r="CI122" s="1019"/>
      <c r="CJ122" s="1019"/>
      <c r="CK122" s="1010"/>
      <c r="CL122" s="1011"/>
      <c r="CM122" s="1011"/>
      <c r="CN122" s="1011"/>
      <c r="CO122" s="1012"/>
      <c r="CP122" s="1020" t="s">
        <v>381</v>
      </c>
      <c r="CQ122" s="1021"/>
      <c r="CR122" s="1021"/>
      <c r="CS122" s="1021"/>
      <c r="CT122" s="1021"/>
      <c r="CU122" s="1021"/>
      <c r="CV122" s="1021"/>
      <c r="CW122" s="1021"/>
      <c r="CX122" s="1021"/>
      <c r="CY122" s="1021"/>
      <c r="CZ122" s="1021"/>
      <c r="DA122" s="1021"/>
      <c r="DB122" s="1021"/>
      <c r="DC122" s="1021"/>
      <c r="DD122" s="1021"/>
      <c r="DE122" s="1021"/>
      <c r="DF122" s="1022"/>
      <c r="DG122" s="919" t="s">
        <v>111</v>
      </c>
      <c r="DH122" s="920"/>
      <c r="DI122" s="920"/>
      <c r="DJ122" s="920"/>
      <c r="DK122" s="920"/>
      <c r="DL122" s="920" t="s">
        <v>111</v>
      </c>
      <c r="DM122" s="920"/>
      <c r="DN122" s="920"/>
      <c r="DO122" s="920"/>
      <c r="DP122" s="920"/>
      <c r="DQ122" s="920" t="s">
        <v>111</v>
      </c>
      <c r="DR122" s="920"/>
      <c r="DS122" s="920"/>
      <c r="DT122" s="920"/>
      <c r="DU122" s="920"/>
      <c r="DV122" s="921" t="s">
        <v>111</v>
      </c>
      <c r="DW122" s="921"/>
      <c r="DX122" s="921"/>
      <c r="DY122" s="921"/>
      <c r="DZ122" s="922"/>
    </row>
    <row r="123" spans="1:130" s="199" customFormat="1" ht="26.25" customHeight="1" x14ac:dyDescent="0.15">
      <c r="A123" s="1059"/>
      <c r="B123" s="946"/>
      <c r="C123" s="916" t="s">
        <v>426</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995"/>
      <c r="AV123" s="996"/>
      <c r="AW123" s="996"/>
      <c r="AX123" s="996"/>
      <c r="AY123" s="996"/>
      <c r="AZ123" s="230" t="s">
        <v>170</v>
      </c>
      <c r="BA123" s="230"/>
      <c r="BB123" s="230"/>
      <c r="BC123" s="230"/>
      <c r="BD123" s="230"/>
      <c r="BE123" s="230"/>
      <c r="BF123" s="230"/>
      <c r="BG123" s="230"/>
      <c r="BH123" s="230"/>
      <c r="BI123" s="230"/>
      <c r="BJ123" s="230"/>
      <c r="BK123" s="230"/>
      <c r="BL123" s="230"/>
      <c r="BM123" s="230"/>
      <c r="BN123" s="230"/>
      <c r="BO123" s="975" t="s">
        <v>440</v>
      </c>
      <c r="BP123" s="1006"/>
      <c r="BQ123" s="1065">
        <v>37772652</v>
      </c>
      <c r="BR123" s="1066"/>
      <c r="BS123" s="1066"/>
      <c r="BT123" s="1066"/>
      <c r="BU123" s="1066"/>
      <c r="BV123" s="1066">
        <v>38526517</v>
      </c>
      <c r="BW123" s="1066"/>
      <c r="BX123" s="1066"/>
      <c r="BY123" s="1066"/>
      <c r="BZ123" s="1066"/>
      <c r="CA123" s="1066">
        <v>38239907</v>
      </c>
      <c r="CB123" s="1066"/>
      <c r="CC123" s="1066"/>
      <c r="CD123" s="1066"/>
      <c r="CE123" s="1066"/>
      <c r="CF123" s="999"/>
      <c r="CG123" s="1000"/>
      <c r="CH123" s="1000"/>
      <c r="CI123" s="1000"/>
      <c r="CJ123" s="1001"/>
      <c r="CK123" s="1010"/>
      <c r="CL123" s="1011"/>
      <c r="CM123" s="1011"/>
      <c r="CN123" s="1011"/>
      <c r="CO123" s="1012"/>
      <c r="CP123" s="1020" t="s">
        <v>382</v>
      </c>
      <c r="CQ123" s="1021"/>
      <c r="CR123" s="1021"/>
      <c r="CS123" s="1021"/>
      <c r="CT123" s="1021"/>
      <c r="CU123" s="1021"/>
      <c r="CV123" s="1021"/>
      <c r="CW123" s="1021"/>
      <c r="CX123" s="1021"/>
      <c r="CY123" s="1021"/>
      <c r="CZ123" s="1021"/>
      <c r="DA123" s="1021"/>
      <c r="DB123" s="1021"/>
      <c r="DC123" s="1021"/>
      <c r="DD123" s="1021"/>
      <c r="DE123" s="1021"/>
      <c r="DF123" s="1022"/>
      <c r="DG123" s="958" t="s">
        <v>111</v>
      </c>
      <c r="DH123" s="959"/>
      <c r="DI123" s="959"/>
      <c r="DJ123" s="959"/>
      <c r="DK123" s="960"/>
      <c r="DL123" s="961" t="s">
        <v>111</v>
      </c>
      <c r="DM123" s="959"/>
      <c r="DN123" s="959"/>
      <c r="DO123" s="959"/>
      <c r="DP123" s="960"/>
      <c r="DQ123" s="961" t="s">
        <v>111</v>
      </c>
      <c r="DR123" s="959"/>
      <c r="DS123" s="959"/>
      <c r="DT123" s="959"/>
      <c r="DU123" s="960"/>
      <c r="DV123" s="962" t="s">
        <v>111</v>
      </c>
      <c r="DW123" s="963"/>
      <c r="DX123" s="963"/>
      <c r="DY123" s="963"/>
      <c r="DZ123" s="964"/>
    </row>
    <row r="124" spans="1:130" s="199" customFormat="1" ht="26.25" customHeight="1" thickBot="1" x14ac:dyDescent="0.2">
      <c r="A124" s="1059"/>
      <c r="B124" s="946"/>
      <c r="C124" s="916" t="s">
        <v>429</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1061" t="s">
        <v>441</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t="s">
        <v>111</v>
      </c>
      <c r="BR124" s="1028"/>
      <c r="BS124" s="1028"/>
      <c r="BT124" s="1028"/>
      <c r="BU124" s="1028"/>
      <c r="BV124" s="1028">
        <v>20.100000000000001</v>
      </c>
      <c r="BW124" s="1028"/>
      <c r="BX124" s="1028"/>
      <c r="BY124" s="1028"/>
      <c r="BZ124" s="1028"/>
      <c r="CA124" s="1028">
        <v>19.600000000000001</v>
      </c>
      <c r="CB124" s="1028"/>
      <c r="CC124" s="1028"/>
      <c r="CD124" s="1028"/>
      <c r="CE124" s="1028"/>
      <c r="CF124" s="1029"/>
      <c r="CG124" s="1030"/>
      <c r="CH124" s="1030"/>
      <c r="CI124" s="1030"/>
      <c r="CJ124" s="1031"/>
      <c r="CK124" s="1013"/>
      <c r="CL124" s="1013"/>
      <c r="CM124" s="1013"/>
      <c r="CN124" s="1013"/>
      <c r="CO124" s="1014"/>
      <c r="CP124" s="1020" t="s">
        <v>442</v>
      </c>
      <c r="CQ124" s="1021"/>
      <c r="CR124" s="1021"/>
      <c r="CS124" s="1021"/>
      <c r="CT124" s="1021"/>
      <c r="CU124" s="1021"/>
      <c r="CV124" s="1021"/>
      <c r="CW124" s="1021"/>
      <c r="CX124" s="1021"/>
      <c r="CY124" s="1021"/>
      <c r="CZ124" s="1021"/>
      <c r="DA124" s="1021"/>
      <c r="DB124" s="1021"/>
      <c r="DC124" s="1021"/>
      <c r="DD124" s="1021"/>
      <c r="DE124" s="1021"/>
      <c r="DF124" s="1022"/>
      <c r="DG124" s="1005" t="s">
        <v>111</v>
      </c>
      <c r="DH124" s="984"/>
      <c r="DI124" s="984"/>
      <c r="DJ124" s="984"/>
      <c r="DK124" s="985"/>
      <c r="DL124" s="983" t="s">
        <v>111</v>
      </c>
      <c r="DM124" s="984"/>
      <c r="DN124" s="984"/>
      <c r="DO124" s="984"/>
      <c r="DP124" s="985"/>
      <c r="DQ124" s="983" t="s">
        <v>111</v>
      </c>
      <c r="DR124" s="984"/>
      <c r="DS124" s="984"/>
      <c r="DT124" s="984"/>
      <c r="DU124" s="985"/>
      <c r="DV124" s="986" t="s">
        <v>111</v>
      </c>
      <c r="DW124" s="987"/>
      <c r="DX124" s="987"/>
      <c r="DY124" s="987"/>
      <c r="DZ124" s="988"/>
    </row>
    <row r="125" spans="1:130" s="199" customFormat="1" ht="26.25" customHeight="1" x14ac:dyDescent="0.15">
      <c r="A125" s="1059"/>
      <c r="B125" s="946"/>
      <c r="C125" s="916" t="s">
        <v>431</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3" t="s">
        <v>443</v>
      </c>
      <c r="CL125" s="1008"/>
      <c r="CM125" s="1008"/>
      <c r="CN125" s="1008"/>
      <c r="CO125" s="1009"/>
      <c r="CP125" s="940" t="s">
        <v>444</v>
      </c>
      <c r="CQ125" s="889"/>
      <c r="CR125" s="889"/>
      <c r="CS125" s="889"/>
      <c r="CT125" s="889"/>
      <c r="CU125" s="889"/>
      <c r="CV125" s="889"/>
      <c r="CW125" s="889"/>
      <c r="CX125" s="889"/>
      <c r="CY125" s="889"/>
      <c r="CZ125" s="889"/>
      <c r="DA125" s="889"/>
      <c r="DB125" s="889"/>
      <c r="DC125" s="889"/>
      <c r="DD125" s="889"/>
      <c r="DE125" s="889"/>
      <c r="DF125" s="890"/>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9" customFormat="1" ht="26.25" customHeight="1" thickBot="1" x14ac:dyDescent="0.2">
      <c r="A126" s="1059"/>
      <c r="B126" s="946"/>
      <c r="C126" s="916" t="s">
        <v>433</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348</v>
      </c>
      <c r="AB126" s="959"/>
      <c r="AC126" s="959"/>
      <c r="AD126" s="959"/>
      <c r="AE126" s="960"/>
      <c r="AF126" s="961" t="s">
        <v>111</v>
      </c>
      <c r="AG126" s="959"/>
      <c r="AH126" s="959"/>
      <c r="AI126" s="959"/>
      <c r="AJ126" s="960"/>
      <c r="AK126" s="961">
        <v>2101</v>
      </c>
      <c r="AL126" s="959"/>
      <c r="AM126" s="959"/>
      <c r="AN126" s="959"/>
      <c r="AO126" s="960"/>
      <c r="AP126" s="962">
        <v>0</v>
      </c>
      <c r="AQ126" s="963"/>
      <c r="AR126" s="963"/>
      <c r="AS126" s="963"/>
      <c r="AT126" s="96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4"/>
      <c r="CL126" s="1011"/>
      <c r="CM126" s="1011"/>
      <c r="CN126" s="1011"/>
      <c r="CO126" s="1012"/>
      <c r="CP126" s="949" t="s">
        <v>445</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9" customFormat="1" ht="26.25" customHeight="1" x14ac:dyDescent="0.15">
      <c r="A127" s="1060"/>
      <c r="B127" s="948"/>
      <c r="C127" s="1002" t="s">
        <v>446</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8" t="s">
        <v>111</v>
      </c>
      <c r="AB127" s="959"/>
      <c r="AC127" s="959"/>
      <c r="AD127" s="959"/>
      <c r="AE127" s="960"/>
      <c r="AF127" s="961" t="s">
        <v>111</v>
      </c>
      <c r="AG127" s="959"/>
      <c r="AH127" s="959"/>
      <c r="AI127" s="959"/>
      <c r="AJ127" s="960"/>
      <c r="AK127" s="961" t="s">
        <v>111</v>
      </c>
      <c r="AL127" s="959"/>
      <c r="AM127" s="959"/>
      <c r="AN127" s="959"/>
      <c r="AO127" s="960"/>
      <c r="AP127" s="962" t="s">
        <v>111</v>
      </c>
      <c r="AQ127" s="963"/>
      <c r="AR127" s="963"/>
      <c r="AS127" s="963"/>
      <c r="AT127" s="964"/>
      <c r="AU127" s="235"/>
      <c r="AV127" s="235"/>
      <c r="AW127" s="235"/>
      <c r="AX127" s="1032" t="s">
        <v>447</v>
      </c>
      <c r="AY127" s="1033"/>
      <c r="AZ127" s="1033"/>
      <c r="BA127" s="1033"/>
      <c r="BB127" s="1033"/>
      <c r="BC127" s="1033"/>
      <c r="BD127" s="1033"/>
      <c r="BE127" s="1034"/>
      <c r="BF127" s="1035" t="s">
        <v>448</v>
      </c>
      <c r="BG127" s="1033"/>
      <c r="BH127" s="1033"/>
      <c r="BI127" s="1033"/>
      <c r="BJ127" s="1033"/>
      <c r="BK127" s="1033"/>
      <c r="BL127" s="1034"/>
      <c r="BM127" s="1035" t="s">
        <v>449</v>
      </c>
      <c r="BN127" s="1033"/>
      <c r="BO127" s="1033"/>
      <c r="BP127" s="1033"/>
      <c r="BQ127" s="1033"/>
      <c r="BR127" s="1033"/>
      <c r="BS127" s="1034"/>
      <c r="BT127" s="1035" t="s">
        <v>450</v>
      </c>
      <c r="BU127" s="1033"/>
      <c r="BV127" s="1033"/>
      <c r="BW127" s="1033"/>
      <c r="BX127" s="1033"/>
      <c r="BY127" s="1033"/>
      <c r="BZ127" s="1057"/>
      <c r="CA127" s="235"/>
      <c r="CB127" s="235"/>
      <c r="CC127" s="235"/>
      <c r="CD127" s="236"/>
      <c r="CE127" s="236"/>
      <c r="CF127" s="236"/>
      <c r="CG127" s="233"/>
      <c r="CH127" s="233"/>
      <c r="CI127" s="233"/>
      <c r="CJ127" s="234"/>
      <c r="CK127" s="1024"/>
      <c r="CL127" s="1011"/>
      <c r="CM127" s="1011"/>
      <c r="CN127" s="1011"/>
      <c r="CO127" s="1012"/>
      <c r="CP127" s="949" t="s">
        <v>451</v>
      </c>
      <c r="CQ127" s="950"/>
      <c r="CR127" s="950"/>
      <c r="CS127" s="950"/>
      <c r="CT127" s="950"/>
      <c r="CU127" s="950"/>
      <c r="CV127" s="950"/>
      <c r="CW127" s="950"/>
      <c r="CX127" s="950"/>
      <c r="CY127" s="950"/>
      <c r="CZ127" s="950"/>
      <c r="DA127" s="950"/>
      <c r="DB127" s="950"/>
      <c r="DC127" s="950"/>
      <c r="DD127" s="950"/>
      <c r="DE127" s="950"/>
      <c r="DF127" s="951"/>
      <c r="DG127" s="919" t="s">
        <v>111</v>
      </c>
      <c r="DH127" s="920"/>
      <c r="DI127" s="920"/>
      <c r="DJ127" s="920"/>
      <c r="DK127" s="920"/>
      <c r="DL127" s="920" t="s">
        <v>111</v>
      </c>
      <c r="DM127" s="920"/>
      <c r="DN127" s="920"/>
      <c r="DO127" s="920"/>
      <c r="DP127" s="920"/>
      <c r="DQ127" s="920" t="s">
        <v>111</v>
      </c>
      <c r="DR127" s="920"/>
      <c r="DS127" s="920"/>
      <c r="DT127" s="920"/>
      <c r="DU127" s="920"/>
      <c r="DV127" s="921" t="s">
        <v>111</v>
      </c>
      <c r="DW127" s="921"/>
      <c r="DX127" s="921"/>
      <c r="DY127" s="921"/>
      <c r="DZ127" s="922"/>
    </row>
    <row r="128" spans="1:130" s="199" customFormat="1" ht="26.25" customHeight="1" thickBot="1" x14ac:dyDescent="0.2">
      <c r="A128" s="1043" t="s">
        <v>452</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453</v>
      </c>
      <c r="X128" s="1045"/>
      <c r="Y128" s="1045"/>
      <c r="Z128" s="1046"/>
      <c r="AA128" s="1047">
        <v>425218</v>
      </c>
      <c r="AB128" s="1048"/>
      <c r="AC128" s="1048"/>
      <c r="AD128" s="1048"/>
      <c r="AE128" s="1049"/>
      <c r="AF128" s="1050">
        <v>382533</v>
      </c>
      <c r="AG128" s="1048"/>
      <c r="AH128" s="1048"/>
      <c r="AI128" s="1048"/>
      <c r="AJ128" s="1049"/>
      <c r="AK128" s="1050">
        <v>555917</v>
      </c>
      <c r="AL128" s="1048"/>
      <c r="AM128" s="1048"/>
      <c r="AN128" s="1048"/>
      <c r="AO128" s="1049"/>
      <c r="AP128" s="1051"/>
      <c r="AQ128" s="1052"/>
      <c r="AR128" s="1052"/>
      <c r="AS128" s="1052"/>
      <c r="AT128" s="1053"/>
      <c r="AU128" s="235"/>
      <c r="AV128" s="235"/>
      <c r="AW128" s="235"/>
      <c r="AX128" s="888" t="s">
        <v>454</v>
      </c>
      <c r="AY128" s="889"/>
      <c r="AZ128" s="889"/>
      <c r="BA128" s="889"/>
      <c r="BB128" s="889"/>
      <c r="BC128" s="889"/>
      <c r="BD128" s="889"/>
      <c r="BE128" s="890"/>
      <c r="BF128" s="1054" t="s">
        <v>111</v>
      </c>
      <c r="BG128" s="1055"/>
      <c r="BH128" s="1055"/>
      <c r="BI128" s="1055"/>
      <c r="BJ128" s="1055"/>
      <c r="BK128" s="1055"/>
      <c r="BL128" s="1056"/>
      <c r="BM128" s="1054">
        <v>13.03</v>
      </c>
      <c r="BN128" s="1055"/>
      <c r="BO128" s="1055"/>
      <c r="BP128" s="1055"/>
      <c r="BQ128" s="1055"/>
      <c r="BR128" s="1055"/>
      <c r="BS128" s="1056"/>
      <c r="BT128" s="1054">
        <v>20</v>
      </c>
      <c r="BU128" s="1055"/>
      <c r="BV128" s="1055"/>
      <c r="BW128" s="1055"/>
      <c r="BX128" s="1055"/>
      <c r="BY128" s="1055"/>
      <c r="BZ128" s="1079"/>
      <c r="CA128" s="236"/>
      <c r="CB128" s="236"/>
      <c r="CC128" s="236"/>
      <c r="CD128" s="236"/>
      <c r="CE128" s="236"/>
      <c r="CF128" s="236"/>
      <c r="CG128" s="233"/>
      <c r="CH128" s="233"/>
      <c r="CI128" s="233"/>
      <c r="CJ128" s="234"/>
      <c r="CK128" s="1025"/>
      <c r="CL128" s="1026"/>
      <c r="CM128" s="1026"/>
      <c r="CN128" s="1026"/>
      <c r="CO128" s="1027"/>
      <c r="CP128" s="1036" t="s">
        <v>455</v>
      </c>
      <c r="CQ128" s="1037"/>
      <c r="CR128" s="1037"/>
      <c r="CS128" s="1037"/>
      <c r="CT128" s="1037"/>
      <c r="CU128" s="1037"/>
      <c r="CV128" s="1037"/>
      <c r="CW128" s="1037"/>
      <c r="CX128" s="1037"/>
      <c r="CY128" s="1037"/>
      <c r="CZ128" s="1037"/>
      <c r="DA128" s="1037"/>
      <c r="DB128" s="1037"/>
      <c r="DC128" s="1037"/>
      <c r="DD128" s="1037"/>
      <c r="DE128" s="1037"/>
      <c r="DF128" s="1038"/>
      <c r="DG128" s="1039">
        <v>17256</v>
      </c>
      <c r="DH128" s="1040"/>
      <c r="DI128" s="1040"/>
      <c r="DJ128" s="1040"/>
      <c r="DK128" s="1040"/>
      <c r="DL128" s="1040">
        <v>3147</v>
      </c>
      <c r="DM128" s="1040"/>
      <c r="DN128" s="1040"/>
      <c r="DO128" s="1040"/>
      <c r="DP128" s="1040"/>
      <c r="DQ128" s="1040">
        <v>2920</v>
      </c>
      <c r="DR128" s="1040"/>
      <c r="DS128" s="1040"/>
      <c r="DT128" s="1040"/>
      <c r="DU128" s="1040"/>
      <c r="DV128" s="1041">
        <v>0</v>
      </c>
      <c r="DW128" s="1041"/>
      <c r="DX128" s="1041"/>
      <c r="DY128" s="1041"/>
      <c r="DZ128" s="1042"/>
    </row>
    <row r="129" spans="1:131" s="199"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73" t="s">
        <v>456</v>
      </c>
      <c r="X129" s="1074"/>
      <c r="Y129" s="1074"/>
      <c r="Z129" s="1075"/>
      <c r="AA129" s="958">
        <v>12001993</v>
      </c>
      <c r="AB129" s="959"/>
      <c r="AC129" s="959"/>
      <c r="AD129" s="959"/>
      <c r="AE129" s="960"/>
      <c r="AF129" s="961">
        <v>12156522</v>
      </c>
      <c r="AG129" s="959"/>
      <c r="AH129" s="959"/>
      <c r="AI129" s="959"/>
      <c r="AJ129" s="960"/>
      <c r="AK129" s="961">
        <v>12234192</v>
      </c>
      <c r="AL129" s="959"/>
      <c r="AM129" s="959"/>
      <c r="AN129" s="959"/>
      <c r="AO129" s="960"/>
      <c r="AP129" s="1076"/>
      <c r="AQ129" s="1077"/>
      <c r="AR129" s="1077"/>
      <c r="AS129" s="1077"/>
      <c r="AT129" s="1078"/>
      <c r="AU129" s="237"/>
      <c r="AV129" s="237"/>
      <c r="AW129" s="237"/>
      <c r="AX129" s="1067" t="s">
        <v>457</v>
      </c>
      <c r="AY129" s="950"/>
      <c r="AZ129" s="950"/>
      <c r="BA129" s="950"/>
      <c r="BB129" s="950"/>
      <c r="BC129" s="950"/>
      <c r="BD129" s="950"/>
      <c r="BE129" s="951"/>
      <c r="BF129" s="1068" t="s">
        <v>111</v>
      </c>
      <c r="BG129" s="1069"/>
      <c r="BH129" s="1069"/>
      <c r="BI129" s="1069"/>
      <c r="BJ129" s="1069"/>
      <c r="BK129" s="1069"/>
      <c r="BL129" s="1070"/>
      <c r="BM129" s="1068">
        <v>18.03</v>
      </c>
      <c r="BN129" s="1069"/>
      <c r="BO129" s="1069"/>
      <c r="BP129" s="1069"/>
      <c r="BQ129" s="1069"/>
      <c r="BR129" s="1069"/>
      <c r="BS129" s="1070"/>
      <c r="BT129" s="1068">
        <v>30</v>
      </c>
      <c r="BU129" s="1071"/>
      <c r="BV129" s="1071"/>
      <c r="BW129" s="1071"/>
      <c r="BX129" s="1071"/>
      <c r="BY129" s="1071"/>
      <c r="BZ129" s="107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30" t="s">
        <v>458</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73" t="s">
        <v>459</v>
      </c>
      <c r="X130" s="1074"/>
      <c r="Y130" s="1074"/>
      <c r="Z130" s="1075"/>
      <c r="AA130" s="958">
        <v>1999913</v>
      </c>
      <c r="AB130" s="959"/>
      <c r="AC130" s="959"/>
      <c r="AD130" s="959"/>
      <c r="AE130" s="960"/>
      <c r="AF130" s="961">
        <v>1913764</v>
      </c>
      <c r="AG130" s="959"/>
      <c r="AH130" s="959"/>
      <c r="AI130" s="959"/>
      <c r="AJ130" s="960"/>
      <c r="AK130" s="961">
        <v>1951712</v>
      </c>
      <c r="AL130" s="959"/>
      <c r="AM130" s="959"/>
      <c r="AN130" s="959"/>
      <c r="AO130" s="960"/>
      <c r="AP130" s="1076"/>
      <c r="AQ130" s="1077"/>
      <c r="AR130" s="1077"/>
      <c r="AS130" s="1077"/>
      <c r="AT130" s="1078"/>
      <c r="AU130" s="237"/>
      <c r="AV130" s="237"/>
      <c r="AW130" s="237"/>
      <c r="AX130" s="1067" t="s">
        <v>460</v>
      </c>
      <c r="AY130" s="950"/>
      <c r="AZ130" s="950"/>
      <c r="BA130" s="950"/>
      <c r="BB130" s="950"/>
      <c r="BC130" s="950"/>
      <c r="BD130" s="950"/>
      <c r="BE130" s="951"/>
      <c r="BF130" s="1104">
        <v>9.4</v>
      </c>
      <c r="BG130" s="1105"/>
      <c r="BH130" s="1105"/>
      <c r="BI130" s="1105"/>
      <c r="BJ130" s="1105"/>
      <c r="BK130" s="1105"/>
      <c r="BL130" s="1106"/>
      <c r="BM130" s="1104">
        <v>25</v>
      </c>
      <c r="BN130" s="1105"/>
      <c r="BO130" s="1105"/>
      <c r="BP130" s="1105"/>
      <c r="BQ130" s="1105"/>
      <c r="BR130" s="1105"/>
      <c r="BS130" s="1106"/>
      <c r="BT130" s="1104">
        <v>35</v>
      </c>
      <c r="BU130" s="1107"/>
      <c r="BV130" s="1107"/>
      <c r="BW130" s="1107"/>
      <c r="BX130" s="1107"/>
      <c r="BY130" s="1107"/>
      <c r="BZ130" s="110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461</v>
      </c>
      <c r="X131" s="1112"/>
      <c r="Y131" s="1112"/>
      <c r="Z131" s="1113"/>
      <c r="AA131" s="1005">
        <v>10002080</v>
      </c>
      <c r="AB131" s="984"/>
      <c r="AC131" s="984"/>
      <c r="AD131" s="984"/>
      <c r="AE131" s="985"/>
      <c r="AF131" s="983">
        <v>10242758</v>
      </c>
      <c r="AG131" s="984"/>
      <c r="AH131" s="984"/>
      <c r="AI131" s="984"/>
      <c r="AJ131" s="985"/>
      <c r="AK131" s="983">
        <v>10282480</v>
      </c>
      <c r="AL131" s="984"/>
      <c r="AM131" s="984"/>
      <c r="AN131" s="984"/>
      <c r="AO131" s="985"/>
      <c r="AP131" s="1114"/>
      <c r="AQ131" s="1115"/>
      <c r="AR131" s="1115"/>
      <c r="AS131" s="1115"/>
      <c r="AT131" s="1116"/>
      <c r="AU131" s="237"/>
      <c r="AV131" s="237"/>
      <c r="AW131" s="237"/>
      <c r="AX131" s="1086" t="s">
        <v>462</v>
      </c>
      <c r="AY131" s="1037"/>
      <c r="AZ131" s="1037"/>
      <c r="BA131" s="1037"/>
      <c r="BB131" s="1037"/>
      <c r="BC131" s="1037"/>
      <c r="BD131" s="1037"/>
      <c r="BE131" s="1038"/>
      <c r="BF131" s="1087">
        <v>19.600000000000001</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093" t="s">
        <v>463</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464</v>
      </c>
      <c r="W132" s="1097"/>
      <c r="X132" s="1097"/>
      <c r="Y132" s="1097"/>
      <c r="Z132" s="1098"/>
      <c r="AA132" s="1099">
        <v>9.9061295250000008</v>
      </c>
      <c r="AB132" s="1100"/>
      <c r="AC132" s="1100"/>
      <c r="AD132" s="1100"/>
      <c r="AE132" s="1101"/>
      <c r="AF132" s="1102">
        <v>9.0132852890000006</v>
      </c>
      <c r="AG132" s="1100"/>
      <c r="AH132" s="1100"/>
      <c r="AI132" s="1100"/>
      <c r="AJ132" s="1101"/>
      <c r="AK132" s="1102">
        <v>9.4318296749999995</v>
      </c>
      <c r="AL132" s="1100"/>
      <c r="AM132" s="1100"/>
      <c r="AN132" s="1100"/>
      <c r="AO132" s="1101"/>
      <c r="AP132" s="999"/>
      <c r="AQ132" s="1000"/>
      <c r="AR132" s="1000"/>
      <c r="AS132" s="1000"/>
      <c r="AT132" s="110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465</v>
      </c>
      <c r="W133" s="1080"/>
      <c r="X133" s="1080"/>
      <c r="Y133" s="1080"/>
      <c r="Z133" s="1081"/>
      <c r="AA133" s="1082">
        <v>11.7</v>
      </c>
      <c r="AB133" s="1083"/>
      <c r="AC133" s="1083"/>
      <c r="AD133" s="1083"/>
      <c r="AE133" s="1084"/>
      <c r="AF133" s="1082">
        <v>10.6</v>
      </c>
      <c r="AG133" s="1083"/>
      <c r="AH133" s="1083"/>
      <c r="AI133" s="1083"/>
      <c r="AJ133" s="1084"/>
      <c r="AK133" s="1082">
        <v>9.4</v>
      </c>
      <c r="AL133" s="1083"/>
      <c r="AM133" s="1083"/>
      <c r="AN133" s="1083"/>
      <c r="AO133" s="1084"/>
      <c r="AP133" s="1029"/>
      <c r="AQ133" s="1030"/>
      <c r="AR133" s="1030"/>
      <c r="AS133" s="1030"/>
      <c r="AT133" s="108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466</v>
      </c>
      <c r="B5" s="248"/>
      <c r="C5" s="248"/>
      <c r="D5" s="248"/>
      <c r="E5" s="248"/>
      <c r="F5" s="248"/>
      <c r="G5" s="248"/>
      <c r="H5" s="248"/>
      <c r="I5" s="248"/>
      <c r="J5" s="248"/>
      <c r="K5" s="248"/>
      <c r="L5" s="248"/>
      <c r="M5" s="248"/>
      <c r="N5" s="248"/>
      <c r="O5" s="249"/>
    </row>
    <row r="6" spans="1:16" x14ac:dyDescent="0.15">
      <c r="A6" s="250"/>
      <c r="B6" s="246"/>
      <c r="C6" s="246"/>
      <c r="D6" s="246"/>
      <c r="E6" s="246"/>
      <c r="F6" s="246"/>
      <c r="G6" s="251" t="s">
        <v>467</v>
      </c>
      <c r="H6" s="251"/>
      <c r="I6" s="251"/>
      <c r="J6" s="251"/>
      <c r="K6" s="246"/>
      <c r="L6" s="246"/>
      <c r="M6" s="246"/>
      <c r="N6" s="246"/>
    </row>
    <row r="7" spans="1:16" x14ac:dyDescent="0.15">
      <c r="A7" s="250"/>
      <c r="B7" s="246"/>
      <c r="C7" s="246"/>
      <c r="D7" s="246"/>
      <c r="E7" s="246"/>
      <c r="F7" s="246"/>
      <c r="G7" s="253"/>
      <c r="H7" s="254"/>
      <c r="I7" s="254"/>
      <c r="J7" s="255"/>
      <c r="K7" s="1120" t="s">
        <v>468</v>
      </c>
      <c r="L7" s="256"/>
      <c r="M7" s="257" t="s">
        <v>469</v>
      </c>
      <c r="N7" s="258"/>
    </row>
    <row r="8" spans="1:16" x14ac:dyDescent="0.15">
      <c r="A8" s="250"/>
      <c r="B8" s="246"/>
      <c r="C8" s="246"/>
      <c r="D8" s="246"/>
      <c r="E8" s="246"/>
      <c r="F8" s="246"/>
      <c r="G8" s="259"/>
      <c r="H8" s="260"/>
      <c r="I8" s="260"/>
      <c r="J8" s="261"/>
      <c r="K8" s="1121"/>
      <c r="L8" s="262" t="s">
        <v>470</v>
      </c>
      <c r="M8" s="263" t="s">
        <v>471</v>
      </c>
      <c r="N8" s="264" t="s">
        <v>472</v>
      </c>
    </row>
    <row r="9" spans="1:16" x14ac:dyDescent="0.15">
      <c r="A9" s="250"/>
      <c r="B9" s="246"/>
      <c r="C9" s="246"/>
      <c r="D9" s="246"/>
      <c r="E9" s="246"/>
      <c r="F9" s="246"/>
      <c r="G9" s="1122" t="s">
        <v>473</v>
      </c>
      <c r="H9" s="1123"/>
      <c r="I9" s="1123"/>
      <c r="J9" s="1124"/>
      <c r="K9" s="265">
        <v>3744749</v>
      </c>
      <c r="L9" s="266">
        <v>59908</v>
      </c>
      <c r="M9" s="267">
        <v>57713</v>
      </c>
      <c r="N9" s="268">
        <v>3.8</v>
      </c>
    </row>
    <row r="10" spans="1:16" x14ac:dyDescent="0.15">
      <c r="A10" s="250"/>
      <c r="B10" s="246"/>
      <c r="C10" s="246"/>
      <c r="D10" s="246"/>
      <c r="E10" s="246"/>
      <c r="F10" s="246"/>
      <c r="G10" s="1122" t="s">
        <v>474</v>
      </c>
      <c r="H10" s="1123"/>
      <c r="I10" s="1123"/>
      <c r="J10" s="1124"/>
      <c r="K10" s="269">
        <v>8149</v>
      </c>
      <c r="L10" s="270">
        <v>130</v>
      </c>
      <c r="M10" s="271">
        <v>3737</v>
      </c>
      <c r="N10" s="272">
        <v>-96.5</v>
      </c>
    </row>
    <row r="11" spans="1:16" ht="13.5" customHeight="1" x14ac:dyDescent="0.15">
      <c r="A11" s="250"/>
      <c r="B11" s="246"/>
      <c r="C11" s="246"/>
      <c r="D11" s="246"/>
      <c r="E11" s="246"/>
      <c r="F11" s="246"/>
      <c r="G11" s="1122" t="s">
        <v>475</v>
      </c>
      <c r="H11" s="1123"/>
      <c r="I11" s="1123"/>
      <c r="J11" s="1124"/>
      <c r="K11" s="269">
        <v>545970</v>
      </c>
      <c r="L11" s="270">
        <v>8734</v>
      </c>
      <c r="M11" s="271">
        <v>6346</v>
      </c>
      <c r="N11" s="272">
        <v>37.6</v>
      </c>
    </row>
    <row r="12" spans="1:16" ht="13.5" customHeight="1" x14ac:dyDescent="0.15">
      <c r="A12" s="250"/>
      <c r="B12" s="246"/>
      <c r="C12" s="246"/>
      <c r="D12" s="246"/>
      <c r="E12" s="246"/>
      <c r="F12" s="246"/>
      <c r="G12" s="1122" t="s">
        <v>476</v>
      </c>
      <c r="H12" s="1123"/>
      <c r="I12" s="1123"/>
      <c r="J12" s="1124"/>
      <c r="K12" s="269">
        <v>13098</v>
      </c>
      <c r="L12" s="270">
        <v>210</v>
      </c>
      <c r="M12" s="271">
        <v>800</v>
      </c>
      <c r="N12" s="272">
        <v>-73.8</v>
      </c>
    </row>
    <row r="13" spans="1:16" ht="13.5" customHeight="1" x14ac:dyDescent="0.15">
      <c r="A13" s="250"/>
      <c r="B13" s="246"/>
      <c r="C13" s="246"/>
      <c r="D13" s="246"/>
      <c r="E13" s="246"/>
      <c r="F13" s="246"/>
      <c r="G13" s="1122" t="s">
        <v>477</v>
      </c>
      <c r="H13" s="1123"/>
      <c r="I13" s="1123"/>
      <c r="J13" s="1124"/>
      <c r="K13" s="269" t="s">
        <v>478</v>
      </c>
      <c r="L13" s="270" t="s">
        <v>478</v>
      </c>
      <c r="M13" s="271">
        <v>1</v>
      </c>
      <c r="N13" s="272" t="s">
        <v>478</v>
      </c>
    </row>
    <row r="14" spans="1:16" ht="13.5" customHeight="1" x14ac:dyDescent="0.15">
      <c r="A14" s="250"/>
      <c r="B14" s="246"/>
      <c r="C14" s="246"/>
      <c r="D14" s="246"/>
      <c r="E14" s="246"/>
      <c r="F14" s="246"/>
      <c r="G14" s="1122" t="s">
        <v>479</v>
      </c>
      <c r="H14" s="1123"/>
      <c r="I14" s="1123"/>
      <c r="J14" s="1124"/>
      <c r="K14" s="269">
        <v>289686</v>
      </c>
      <c r="L14" s="270">
        <v>4634</v>
      </c>
      <c r="M14" s="271">
        <v>2571</v>
      </c>
      <c r="N14" s="272">
        <v>80.2</v>
      </c>
    </row>
    <row r="15" spans="1:16" ht="13.5" customHeight="1" x14ac:dyDescent="0.15">
      <c r="A15" s="250"/>
      <c r="B15" s="246"/>
      <c r="C15" s="246"/>
      <c r="D15" s="246"/>
      <c r="E15" s="246"/>
      <c r="F15" s="246"/>
      <c r="G15" s="1122" t="s">
        <v>480</v>
      </c>
      <c r="H15" s="1123"/>
      <c r="I15" s="1123"/>
      <c r="J15" s="1124"/>
      <c r="K15" s="269">
        <v>29919</v>
      </c>
      <c r="L15" s="270">
        <v>479</v>
      </c>
      <c r="M15" s="271">
        <v>1342</v>
      </c>
      <c r="N15" s="272">
        <v>-64.3</v>
      </c>
    </row>
    <row r="16" spans="1:16" x14ac:dyDescent="0.15">
      <c r="A16" s="250"/>
      <c r="B16" s="246"/>
      <c r="C16" s="246"/>
      <c r="D16" s="246"/>
      <c r="E16" s="246"/>
      <c r="F16" s="246"/>
      <c r="G16" s="1125" t="s">
        <v>481</v>
      </c>
      <c r="H16" s="1126"/>
      <c r="I16" s="1126"/>
      <c r="J16" s="1127"/>
      <c r="K16" s="270">
        <v>-283826</v>
      </c>
      <c r="L16" s="270">
        <v>-4541</v>
      </c>
      <c r="M16" s="271">
        <v>-4975</v>
      </c>
      <c r="N16" s="272">
        <v>-8.6999999999999993</v>
      </c>
    </row>
    <row r="17" spans="1:16" x14ac:dyDescent="0.15">
      <c r="A17" s="250"/>
      <c r="B17" s="246"/>
      <c r="C17" s="246"/>
      <c r="D17" s="246"/>
      <c r="E17" s="246"/>
      <c r="F17" s="246"/>
      <c r="G17" s="1125" t="s">
        <v>170</v>
      </c>
      <c r="H17" s="1126"/>
      <c r="I17" s="1126"/>
      <c r="J17" s="1127"/>
      <c r="K17" s="270">
        <v>4347745</v>
      </c>
      <c r="L17" s="270">
        <v>69555</v>
      </c>
      <c r="M17" s="271">
        <v>67535</v>
      </c>
      <c r="N17" s="272">
        <v>3</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482</v>
      </c>
      <c r="H19" s="246"/>
      <c r="I19" s="246"/>
      <c r="J19" s="246"/>
      <c r="K19" s="246"/>
      <c r="L19" s="246"/>
      <c r="M19" s="246"/>
      <c r="N19" s="246"/>
    </row>
    <row r="20" spans="1:16" x14ac:dyDescent="0.15">
      <c r="A20" s="250"/>
      <c r="B20" s="246"/>
      <c r="C20" s="246"/>
      <c r="D20" s="246"/>
      <c r="E20" s="246"/>
      <c r="F20" s="246"/>
      <c r="G20" s="274"/>
      <c r="H20" s="275"/>
      <c r="I20" s="275"/>
      <c r="J20" s="276"/>
      <c r="K20" s="277" t="s">
        <v>483</v>
      </c>
      <c r="L20" s="278" t="s">
        <v>484</v>
      </c>
      <c r="M20" s="279" t="s">
        <v>485</v>
      </c>
      <c r="N20" s="280"/>
    </row>
    <row r="21" spans="1:16" s="286" customFormat="1" x14ac:dyDescent="0.15">
      <c r="A21" s="281"/>
      <c r="B21" s="251"/>
      <c r="C21" s="251"/>
      <c r="D21" s="251"/>
      <c r="E21" s="251"/>
      <c r="F21" s="251"/>
      <c r="G21" s="1117" t="s">
        <v>486</v>
      </c>
      <c r="H21" s="1118"/>
      <c r="I21" s="1118"/>
      <c r="J21" s="1119"/>
      <c r="K21" s="282">
        <v>6.05</v>
      </c>
      <c r="L21" s="283">
        <v>6.24</v>
      </c>
      <c r="M21" s="284">
        <v>-0.19</v>
      </c>
      <c r="N21" s="251"/>
      <c r="O21" s="285"/>
      <c r="P21" s="281"/>
    </row>
    <row r="22" spans="1:16" s="286" customFormat="1" x14ac:dyDescent="0.15">
      <c r="A22" s="281"/>
      <c r="B22" s="251"/>
      <c r="C22" s="251"/>
      <c r="D22" s="251"/>
      <c r="E22" s="251"/>
      <c r="F22" s="251"/>
      <c r="G22" s="1117" t="s">
        <v>487</v>
      </c>
      <c r="H22" s="1118"/>
      <c r="I22" s="1118"/>
      <c r="J22" s="1119"/>
      <c r="K22" s="287">
        <v>93.9</v>
      </c>
      <c r="L22" s="288">
        <v>98.7</v>
      </c>
      <c r="M22" s="289">
        <v>-4.8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490</v>
      </c>
      <c r="H29" s="251"/>
      <c r="I29" s="251"/>
      <c r="J29" s="251"/>
      <c r="K29" s="246"/>
      <c r="L29" s="246"/>
      <c r="M29" s="246"/>
      <c r="N29" s="246"/>
      <c r="O29" s="295"/>
    </row>
    <row r="30" spans="1:16" x14ac:dyDescent="0.15">
      <c r="A30" s="250"/>
      <c r="B30" s="246"/>
      <c r="C30" s="246"/>
      <c r="D30" s="246"/>
      <c r="E30" s="246"/>
      <c r="F30" s="246"/>
      <c r="G30" s="253"/>
      <c r="H30" s="254"/>
      <c r="I30" s="254"/>
      <c r="J30" s="255"/>
      <c r="K30" s="1120" t="s">
        <v>468</v>
      </c>
      <c r="L30" s="256"/>
      <c r="M30" s="257" t="s">
        <v>469</v>
      </c>
      <c r="N30" s="258"/>
    </row>
    <row r="31" spans="1:16" x14ac:dyDescent="0.15">
      <c r="A31" s="250"/>
      <c r="B31" s="246"/>
      <c r="C31" s="246"/>
      <c r="D31" s="246"/>
      <c r="E31" s="246"/>
      <c r="F31" s="246"/>
      <c r="G31" s="259"/>
      <c r="H31" s="260"/>
      <c r="I31" s="260"/>
      <c r="J31" s="261"/>
      <c r="K31" s="1121"/>
      <c r="L31" s="262" t="s">
        <v>470</v>
      </c>
      <c r="M31" s="263" t="s">
        <v>471</v>
      </c>
      <c r="N31" s="264" t="s">
        <v>472</v>
      </c>
    </row>
    <row r="32" spans="1:16" ht="27" customHeight="1" x14ac:dyDescent="0.15">
      <c r="A32" s="250"/>
      <c r="B32" s="246"/>
      <c r="C32" s="246"/>
      <c r="D32" s="246"/>
      <c r="E32" s="246"/>
      <c r="F32" s="246"/>
      <c r="G32" s="1133" t="s">
        <v>491</v>
      </c>
      <c r="H32" s="1134"/>
      <c r="I32" s="1134"/>
      <c r="J32" s="1135"/>
      <c r="K32" s="296">
        <v>2207528</v>
      </c>
      <c r="L32" s="296">
        <v>35316</v>
      </c>
      <c r="M32" s="297">
        <v>35267</v>
      </c>
      <c r="N32" s="298">
        <v>0.1</v>
      </c>
    </row>
    <row r="33" spans="1:16" ht="13.5" customHeight="1" x14ac:dyDescent="0.15">
      <c r="A33" s="250"/>
      <c r="B33" s="246"/>
      <c r="C33" s="246"/>
      <c r="D33" s="246"/>
      <c r="E33" s="246"/>
      <c r="F33" s="246"/>
      <c r="G33" s="1133" t="s">
        <v>492</v>
      </c>
      <c r="H33" s="1134"/>
      <c r="I33" s="1134"/>
      <c r="J33" s="1135"/>
      <c r="K33" s="296" t="s">
        <v>478</v>
      </c>
      <c r="L33" s="296" t="s">
        <v>478</v>
      </c>
      <c r="M33" s="297">
        <v>1</v>
      </c>
      <c r="N33" s="298" t="s">
        <v>478</v>
      </c>
    </row>
    <row r="34" spans="1:16" ht="27" customHeight="1" x14ac:dyDescent="0.15">
      <c r="A34" s="250"/>
      <c r="B34" s="246"/>
      <c r="C34" s="246"/>
      <c r="D34" s="246"/>
      <c r="E34" s="246"/>
      <c r="F34" s="246"/>
      <c r="G34" s="1133" t="s">
        <v>493</v>
      </c>
      <c r="H34" s="1134"/>
      <c r="I34" s="1134"/>
      <c r="J34" s="1135"/>
      <c r="K34" s="296" t="s">
        <v>478</v>
      </c>
      <c r="L34" s="296" t="s">
        <v>478</v>
      </c>
      <c r="M34" s="297">
        <v>49</v>
      </c>
      <c r="N34" s="298" t="s">
        <v>478</v>
      </c>
    </row>
    <row r="35" spans="1:16" ht="27" customHeight="1" x14ac:dyDescent="0.15">
      <c r="A35" s="250"/>
      <c r="B35" s="246"/>
      <c r="C35" s="246"/>
      <c r="D35" s="246"/>
      <c r="E35" s="246"/>
      <c r="F35" s="246"/>
      <c r="G35" s="1133" t="s">
        <v>494</v>
      </c>
      <c r="H35" s="1134"/>
      <c r="I35" s="1134"/>
      <c r="J35" s="1135"/>
      <c r="K35" s="296">
        <v>1154052</v>
      </c>
      <c r="L35" s="296">
        <v>18462</v>
      </c>
      <c r="M35" s="297">
        <v>9709</v>
      </c>
      <c r="N35" s="298">
        <v>90.2</v>
      </c>
    </row>
    <row r="36" spans="1:16" ht="27" customHeight="1" x14ac:dyDescent="0.15">
      <c r="A36" s="250"/>
      <c r="B36" s="246"/>
      <c r="C36" s="246"/>
      <c r="D36" s="246"/>
      <c r="E36" s="246"/>
      <c r="F36" s="246"/>
      <c r="G36" s="1133" t="s">
        <v>495</v>
      </c>
      <c r="H36" s="1134"/>
      <c r="I36" s="1134"/>
      <c r="J36" s="1135"/>
      <c r="K36" s="296">
        <v>113774</v>
      </c>
      <c r="L36" s="296">
        <v>1820</v>
      </c>
      <c r="M36" s="297">
        <v>2367</v>
      </c>
      <c r="N36" s="298">
        <v>-23.1</v>
      </c>
    </row>
    <row r="37" spans="1:16" ht="13.5" customHeight="1" x14ac:dyDescent="0.15">
      <c r="A37" s="250"/>
      <c r="B37" s="246"/>
      <c r="C37" s="246"/>
      <c r="D37" s="246"/>
      <c r="E37" s="246"/>
      <c r="F37" s="246"/>
      <c r="G37" s="1133" t="s">
        <v>496</v>
      </c>
      <c r="H37" s="1134"/>
      <c r="I37" s="1134"/>
      <c r="J37" s="1135"/>
      <c r="K37" s="296">
        <v>2101</v>
      </c>
      <c r="L37" s="296">
        <v>34</v>
      </c>
      <c r="M37" s="297">
        <v>1205</v>
      </c>
      <c r="N37" s="298">
        <v>-97.2</v>
      </c>
    </row>
    <row r="38" spans="1:16" ht="27" customHeight="1" x14ac:dyDescent="0.15">
      <c r="A38" s="250"/>
      <c r="B38" s="246"/>
      <c r="C38" s="246"/>
      <c r="D38" s="246"/>
      <c r="E38" s="246"/>
      <c r="F38" s="246"/>
      <c r="G38" s="1136" t="s">
        <v>497</v>
      </c>
      <c r="H38" s="1137"/>
      <c r="I38" s="1137"/>
      <c r="J38" s="1138"/>
      <c r="K38" s="299" t="s">
        <v>478</v>
      </c>
      <c r="L38" s="299" t="s">
        <v>478</v>
      </c>
      <c r="M38" s="300">
        <v>3</v>
      </c>
      <c r="N38" s="301" t="s">
        <v>478</v>
      </c>
      <c r="O38" s="295"/>
    </row>
    <row r="39" spans="1:16" x14ac:dyDescent="0.15">
      <c r="A39" s="250"/>
      <c r="B39" s="246"/>
      <c r="C39" s="246"/>
      <c r="D39" s="246"/>
      <c r="E39" s="246"/>
      <c r="F39" s="246"/>
      <c r="G39" s="1136" t="s">
        <v>498</v>
      </c>
      <c r="H39" s="1137"/>
      <c r="I39" s="1137"/>
      <c r="J39" s="1138"/>
      <c r="K39" s="302">
        <v>-555917</v>
      </c>
      <c r="L39" s="302">
        <v>-8894</v>
      </c>
      <c r="M39" s="303">
        <v>-6690</v>
      </c>
      <c r="N39" s="304">
        <v>32.9</v>
      </c>
      <c r="O39" s="295"/>
    </row>
    <row r="40" spans="1:16" ht="27" customHeight="1" x14ac:dyDescent="0.15">
      <c r="A40" s="250"/>
      <c r="B40" s="246"/>
      <c r="C40" s="246"/>
      <c r="D40" s="246"/>
      <c r="E40" s="246"/>
      <c r="F40" s="246"/>
      <c r="G40" s="1133" t="s">
        <v>499</v>
      </c>
      <c r="H40" s="1134"/>
      <c r="I40" s="1134"/>
      <c r="J40" s="1135"/>
      <c r="K40" s="302">
        <v>-1951712</v>
      </c>
      <c r="L40" s="302">
        <v>-31223</v>
      </c>
      <c r="M40" s="303">
        <v>-29386</v>
      </c>
      <c r="N40" s="304">
        <v>6.3</v>
      </c>
      <c r="O40" s="295"/>
    </row>
    <row r="41" spans="1:16" x14ac:dyDescent="0.15">
      <c r="A41" s="250"/>
      <c r="B41" s="246"/>
      <c r="C41" s="246"/>
      <c r="D41" s="246"/>
      <c r="E41" s="246"/>
      <c r="F41" s="246"/>
      <c r="G41" s="1139" t="s">
        <v>281</v>
      </c>
      <c r="H41" s="1140"/>
      <c r="I41" s="1140"/>
      <c r="J41" s="1141"/>
      <c r="K41" s="296">
        <v>969826</v>
      </c>
      <c r="L41" s="302">
        <v>15515</v>
      </c>
      <c r="M41" s="303">
        <v>12524</v>
      </c>
      <c r="N41" s="304">
        <v>23.9</v>
      </c>
      <c r="O41" s="295"/>
    </row>
    <row r="42" spans="1:16" x14ac:dyDescent="0.15">
      <c r="A42" s="250"/>
      <c r="B42" s="246"/>
      <c r="C42" s="246"/>
      <c r="D42" s="246"/>
      <c r="E42" s="246"/>
      <c r="F42" s="246"/>
      <c r="G42" s="305" t="s">
        <v>500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502</v>
      </c>
      <c r="H48" s="310"/>
      <c r="I48" s="310"/>
      <c r="J48" s="310"/>
      <c r="K48" s="310"/>
      <c r="L48" s="310"/>
      <c r="M48" s="311"/>
      <c r="N48" s="310"/>
    </row>
    <row r="49" spans="1:14" ht="13.5" customHeight="1" x14ac:dyDescent="0.15">
      <c r="A49" s="250"/>
      <c r="B49" s="246"/>
      <c r="C49" s="246"/>
      <c r="D49" s="246"/>
      <c r="E49" s="246"/>
      <c r="F49" s="246"/>
      <c r="G49" s="312"/>
      <c r="H49" s="313"/>
      <c r="I49" s="1128" t="s">
        <v>468</v>
      </c>
      <c r="J49" s="1130" t="s">
        <v>503</v>
      </c>
      <c r="K49" s="1131"/>
      <c r="L49" s="1131"/>
      <c r="M49" s="1131"/>
      <c r="N49" s="1132"/>
    </row>
    <row r="50" spans="1:14" x14ac:dyDescent="0.15">
      <c r="A50" s="250"/>
      <c r="B50" s="246"/>
      <c r="C50" s="246"/>
      <c r="D50" s="246"/>
      <c r="E50" s="246"/>
      <c r="F50" s="246"/>
      <c r="G50" s="314"/>
      <c r="H50" s="315"/>
      <c r="I50" s="1129"/>
      <c r="J50" s="316" t="s">
        <v>504</v>
      </c>
      <c r="K50" s="317" t="s">
        <v>505</v>
      </c>
      <c r="L50" s="318" t="s">
        <v>506</v>
      </c>
      <c r="M50" s="319" t="s">
        <v>507</v>
      </c>
      <c r="N50" s="320" t="s">
        <v>508</v>
      </c>
    </row>
    <row r="51" spans="1:14" x14ac:dyDescent="0.15">
      <c r="A51" s="250"/>
      <c r="B51" s="246"/>
      <c r="C51" s="246"/>
      <c r="D51" s="246"/>
      <c r="E51" s="246"/>
      <c r="F51" s="246"/>
      <c r="G51" s="312" t="s">
        <v>509</v>
      </c>
      <c r="H51" s="313"/>
      <c r="I51" s="321">
        <v>2671018</v>
      </c>
      <c r="J51" s="322">
        <v>43226</v>
      </c>
      <c r="K51" s="323">
        <v>-29.3</v>
      </c>
      <c r="L51" s="324">
        <v>50880</v>
      </c>
      <c r="M51" s="325">
        <v>7</v>
      </c>
      <c r="N51" s="326">
        <v>-36.299999999999997</v>
      </c>
    </row>
    <row r="52" spans="1:14" x14ac:dyDescent="0.15">
      <c r="A52" s="250"/>
      <c r="B52" s="246"/>
      <c r="C52" s="246"/>
      <c r="D52" s="246"/>
      <c r="E52" s="246"/>
      <c r="F52" s="246"/>
      <c r="G52" s="327"/>
      <c r="H52" s="328" t="s">
        <v>510</v>
      </c>
      <c r="I52" s="329">
        <v>222881</v>
      </c>
      <c r="J52" s="330">
        <v>3607</v>
      </c>
      <c r="K52" s="331">
        <v>-68.2</v>
      </c>
      <c r="L52" s="332">
        <v>26879</v>
      </c>
      <c r="M52" s="333">
        <v>2.4</v>
      </c>
      <c r="N52" s="334">
        <v>-70.599999999999994</v>
      </c>
    </row>
    <row r="53" spans="1:14" x14ac:dyDescent="0.15">
      <c r="A53" s="250"/>
      <c r="B53" s="246"/>
      <c r="C53" s="246"/>
      <c r="D53" s="246"/>
      <c r="E53" s="246"/>
      <c r="F53" s="246"/>
      <c r="G53" s="312" t="s">
        <v>511</v>
      </c>
      <c r="H53" s="313"/>
      <c r="I53" s="321">
        <v>3610328</v>
      </c>
      <c r="J53" s="322">
        <v>58041</v>
      </c>
      <c r="K53" s="323">
        <v>34.299999999999997</v>
      </c>
      <c r="L53" s="324">
        <v>63956</v>
      </c>
      <c r="M53" s="325">
        <v>25.7</v>
      </c>
      <c r="N53" s="326">
        <v>8.6</v>
      </c>
    </row>
    <row r="54" spans="1:14" x14ac:dyDescent="0.15">
      <c r="A54" s="250"/>
      <c r="B54" s="246"/>
      <c r="C54" s="246"/>
      <c r="D54" s="246"/>
      <c r="E54" s="246"/>
      <c r="F54" s="246"/>
      <c r="G54" s="327"/>
      <c r="H54" s="328" t="s">
        <v>510</v>
      </c>
      <c r="I54" s="329">
        <v>501335</v>
      </c>
      <c r="J54" s="330">
        <v>8060</v>
      </c>
      <c r="K54" s="331">
        <v>123.5</v>
      </c>
      <c r="L54" s="332">
        <v>29239</v>
      </c>
      <c r="M54" s="333">
        <v>8.8000000000000007</v>
      </c>
      <c r="N54" s="334">
        <v>114.7</v>
      </c>
    </row>
    <row r="55" spans="1:14" x14ac:dyDescent="0.15">
      <c r="A55" s="250"/>
      <c r="B55" s="246"/>
      <c r="C55" s="246"/>
      <c r="D55" s="246"/>
      <c r="E55" s="246"/>
      <c r="F55" s="246"/>
      <c r="G55" s="312" t="s">
        <v>512</v>
      </c>
      <c r="H55" s="313"/>
      <c r="I55" s="321">
        <v>12092773</v>
      </c>
      <c r="J55" s="322">
        <v>193680</v>
      </c>
      <c r="K55" s="323">
        <v>233.7</v>
      </c>
      <c r="L55" s="324">
        <v>66255</v>
      </c>
      <c r="M55" s="325">
        <v>3.6</v>
      </c>
      <c r="N55" s="326">
        <v>230.1</v>
      </c>
    </row>
    <row r="56" spans="1:14" x14ac:dyDescent="0.15">
      <c r="A56" s="250"/>
      <c r="B56" s="246"/>
      <c r="C56" s="246"/>
      <c r="D56" s="246"/>
      <c r="E56" s="246"/>
      <c r="F56" s="246"/>
      <c r="G56" s="327"/>
      <c r="H56" s="328" t="s">
        <v>510</v>
      </c>
      <c r="I56" s="329">
        <v>653321</v>
      </c>
      <c r="J56" s="330">
        <v>10464</v>
      </c>
      <c r="K56" s="331">
        <v>29.8</v>
      </c>
      <c r="L56" s="332">
        <v>31822</v>
      </c>
      <c r="M56" s="333">
        <v>8.8000000000000007</v>
      </c>
      <c r="N56" s="334">
        <v>21</v>
      </c>
    </row>
    <row r="57" spans="1:14" x14ac:dyDescent="0.15">
      <c r="A57" s="250"/>
      <c r="B57" s="246"/>
      <c r="C57" s="246"/>
      <c r="D57" s="246"/>
      <c r="E57" s="246"/>
      <c r="F57" s="246"/>
      <c r="G57" s="312" t="s">
        <v>513</v>
      </c>
      <c r="H57" s="313"/>
      <c r="I57" s="321">
        <v>21646662</v>
      </c>
      <c r="J57" s="322">
        <v>346829</v>
      </c>
      <c r="K57" s="323">
        <v>79.099999999999994</v>
      </c>
      <c r="L57" s="324">
        <v>47278</v>
      </c>
      <c r="M57" s="325">
        <v>-28.6</v>
      </c>
      <c r="N57" s="326">
        <v>107.7</v>
      </c>
    </row>
    <row r="58" spans="1:14" x14ac:dyDescent="0.15">
      <c r="A58" s="250"/>
      <c r="B58" s="246"/>
      <c r="C58" s="246"/>
      <c r="D58" s="246"/>
      <c r="E58" s="246"/>
      <c r="F58" s="246"/>
      <c r="G58" s="327"/>
      <c r="H58" s="328" t="s">
        <v>510</v>
      </c>
      <c r="I58" s="329">
        <v>2713080</v>
      </c>
      <c r="J58" s="330">
        <v>43470</v>
      </c>
      <c r="K58" s="331">
        <v>315.39999999999998</v>
      </c>
      <c r="L58" s="332">
        <v>24096</v>
      </c>
      <c r="M58" s="333">
        <v>-24.3</v>
      </c>
      <c r="N58" s="334">
        <v>339.7</v>
      </c>
    </row>
    <row r="59" spans="1:14" x14ac:dyDescent="0.15">
      <c r="A59" s="250"/>
      <c r="B59" s="246"/>
      <c r="C59" s="246"/>
      <c r="D59" s="246"/>
      <c r="E59" s="246"/>
      <c r="F59" s="246"/>
      <c r="G59" s="312" t="s">
        <v>514</v>
      </c>
      <c r="H59" s="313"/>
      <c r="I59" s="321">
        <v>6176880</v>
      </c>
      <c r="J59" s="322">
        <v>98817</v>
      </c>
      <c r="K59" s="323">
        <v>-71.5</v>
      </c>
      <c r="L59" s="324">
        <v>44504</v>
      </c>
      <c r="M59" s="325">
        <v>-5.9</v>
      </c>
      <c r="N59" s="326">
        <v>-65.599999999999994</v>
      </c>
    </row>
    <row r="60" spans="1:14" x14ac:dyDescent="0.15">
      <c r="A60" s="250"/>
      <c r="B60" s="246"/>
      <c r="C60" s="246"/>
      <c r="D60" s="246"/>
      <c r="E60" s="246"/>
      <c r="F60" s="246"/>
      <c r="G60" s="327"/>
      <c r="H60" s="328" t="s">
        <v>510</v>
      </c>
      <c r="I60" s="335">
        <v>345717</v>
      </c>
      <c r="J60" s="330">
        <v>5531</v>
      </c>
      <c r="K60" s="331">
        <v>-87.3</v>
      </c>
      <c r="L60" s="332">
        <v>25876</v>
      </c>
      <c r="M60" s="333">
        <v>7.4</v>
      </c>
      <c r="N60" s="334">
        <v>-94.7</v>
      </c>
    </row>
    <row r="61" spans="1:14" x14ac:dyDescent="0.15">
      <c r="A61" s="250"/>
      <c r="B61" s="246"/>
      <c r="C61" s="246"/>
      <c r="D61" s="246"/>
      <c r="E61" s="246"/>
      <c r="F61" s="246"/>
      <c r="G61" s="312" t="s">
        <v>515</v>
      </c>
      <c r="H61" s="336"/>
      <c r="I61" s="337">
        <v>9239532</v>
      </c>
      <c r="J61" s="338">
        <v>148119</v>
      </c>
      <c r="K61" s="339">
        <v>49.3</v>
      </c>
      <c r="L61" s="340">
        <v>54575</v>
      </c>
      <c r="M61" s="341">
        <v>0.4</v>
      </c>
      <c r="N61" s="326">
        <v>48.9</v>
      </c>
    </row>
    <row r="62" spans="1:14" x14ac:dyDescent="0.15">
      <c r="A62" s="250"/>
      <c r="B62" s="246"/>
      <c r="C62" s="246"/>
      <c r="D62" s="246"/>
      <c r="E62" s="246"/>
      <c r="F62" s="246"/>
      <c r="G62" s="327"/>
      <c r="H62" s="328" t="s">
        <v>510</v>
      </c>
      <c r="I62" s="329">
        <v>887267</v>
      </c>
      <c r="J62" s="330">
        <v>14226</v>
      </c>
      <c r="K62" s="331">
        <v>62.6</v>
      </c>
      <c r="L62" s="332">
        <v>27582</v>
      </c>
      <c r="M62" s="333">
        <v>0.6</v>
      </c>
      <c r="N62" s="334">
        <v>62</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42" t="s">
        <v>3</v>
      </c>
      <c r="D47" s="1142"/>
      <c r="E47" s="1143"/>
      <c r="F47" s="11">
        <v>28.27</v>
      </c>
      <c r="G47" s="12">
        <v>30.08</v>
      </c>
      <c r="H47" s="12">
        <v>25.47</v>
      </c>
      <c r="I47" s="12">
        <v>22.96</v>
      </c>
      <c r="J47" s="13">
        <v>16.28</v>
      </c>
    </row>
    <row r="48" spans="2:10" ht="57.75" customHeight="1" x14ac:dyDescent="0.15">
      <c r="B48" s="14"/>
      <c r="C48" s="1144" t="s">
        <v>4</v>
      </c>
      <c r="D48" s="1144"/>
      <c r="E48" s="1145"/>
      <c r="F48" s="15">
        <v>10.210000000000001</v>
      </c>
      <c r="G48" s="16">
        <v>0.46</v>
      </c>
      <c r="H48" s="16">
        <v>0.26</v>
      </c>
      <c r="I48" s="16">
        <v>1.21</v>
      </c>
      <c r="J48" s="17">
        <v>0.92</v>
      </c>
    </row>
    <row r="49" spans="2:10" ht="57.75" customHeight="1" thickBot="1" x14ac:dyDescent="0.2">
      <c r="B49" s="18"/>
      <c r="C49" s="1146" t="s">
        <v>5</v>
      </c>
      <c r="D49" s="1146"/>
      <c r="E49" s="1147"/>
      <c r="F49" s="19" t="s">
        <v>522</v>
      </c>
      <c r="G49" s="20" t="s">
        <v>523</v>
      </c>
      <c r="H49" s="20" t="s">
        <v>524</v>
      </c>
      <c r="I49" s="20" t="s">
        <v>525</v>
      </c>
      <c r="J49" s="21" t="s">
        <v>526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熊谷 路子</cp:lastModifiedBy>
  <cp:lastPrinted>2018-02-27T02:47:11Z</cp:lastPrinted>
  <dcterms:created xsi:type="dcterms:W3CDTF">2018-01-24T03:41:07Z</dcterms:created>
  <dcterms:modified xsi:type="dcterms:W3CDTF">2018-03-23T04:17:36Z</dcterms:modified>
  <cp:category/>
</cp:coreProperties>
</file>