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server.city.tagajo.local\多賀城市\05-上下水道部\05-00-部共有\02 予算・決算関係\05_決算関係\Ｒ６決算関係\11_【翌年1月16日照会：財政課回答期限1月31日】経営比較分析表【佐藤(健）・伊藤】\03_県からの打ち返し\02_回答\02_下水道\"/>
    </mc:Choice>
  </mc:AlternateContent>
  <xr:revisionPtr revIDLastSave="0" documentId="13_ncr:1_{2D7D0909-80BA-49A3-9623-7077A91DC0E2}" xr6:coauthVersionLast="47" xr6:coauthVersionMax="47" xr10:uidLastSave="{00000000-0000-0000-0000-000000000000}"/>
  <workbookProtection workbookAlgorithmName="SHA-512" workbookHashValue="nYO6qbwRGzHymiHAyqqsZqHU2cw96Ps164WEsH/4qoMlLs+l8XA/uU11L0vCV1fWqSuZZwnDrUPNLHWGeHUH3Q==" workbookSaltValue="V+q3waAni9OoPfKXnbt44A=="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F85" i="4"/>
  <c r="E85" i="4"/>
  <c r="AT10" i="4"/>
  <c r="AL10" i="4"/>
  <c r="I10" i="4"/>
  <c r="AL8" i="4"/>
  <c r="P8"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<sst xmlns="http://schemas.openxmlformats.org/spreadsheetml/2006/main" count="236" uniqueCount="115">
  <si>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</si>
  <si>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</si>
  <si>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</si>
  <si>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</si>
  <si>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</si>
  <si>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</si>
  <si>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</si>
  <si>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</si>
  <si>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</si>
  <si>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</si>
  <si>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</si>
  <si>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</si>
  <si>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</si>
  <si>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</si>
  <si>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</si>
  <si>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</si>
  <si>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</si>
  <si>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</si>
  <si>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</si>
  <si>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</si>
  <si>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</si>
  <si>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</si>
  <si>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</si>
  <si>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</si>
  <si>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</si>
  <si>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</si>
  <si>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</si>
  <si>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</si>
  <si>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</si>
  <si>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</si>
  <si>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</si>
  <si>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</si>
  <si>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</si>
  <si>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</si>
  <si>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</si>
  <si>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</si>
  <si>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</si>
  <si>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</si>
  <si>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</si>
  <si>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</si>
  <si>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</si>
  <si>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</si>
  <si>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</si>
  <si>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</si>
  <si>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</si>
  <si>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</si>
  <si>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</si>
  <si>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</si>
  <si>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</si>
  <si>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</si>
  <si>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</si>
  <si>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</si>
  <si>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</si>
  <si>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</si>
  <si>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</si>
  <si>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</si>
  <si>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</si>
  <si>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</si>
  <si>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</si>
  <si>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</si>
  <si>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</si>
  <si>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</si>
  <si>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</si>
  <si>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</si>
  <si>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</si>
  <si>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</si>
  <si>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</si>
  <si>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</si>
  <si>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</si>
  <si>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</si>
  <si>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</si>
  <si>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</si>
  <si>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</si>
  <si>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</si>
  <si>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</si>
  <si>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</si>
  <si>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</si>
  <si>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</si>
  <si>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</si>
  <si>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</si>
  <si>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</si>
  <si>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</si>
  <si>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</si>
  <si>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</si>
  <si>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</si>
  <si>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</si>
  <si>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</si>
  <si>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</si>
  <si>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</si>
  <si>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</si>
  <si>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</si>
  <si>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</si>
  <si>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</si>
  <si>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</si>
  <si>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</si>
  <si>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</si>
  <si>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多賀城市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</si>
  <si>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</si>
  <si>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</si>
  <si>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</si>
  <si>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</si>
  <si>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</si>
  <si>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</si>
  <si>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</si>
  <si>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</si>
  <si>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</si>
  <si>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</si>
  <si>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</si>
  <si>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</si>
  <si>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</si>
  <si>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</si>
  <si>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</si>
  <si>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下水道使用料収入については、人口減少や節水意識の浸透により今後、低減していくものと予想しております。
　下水道施設については、昭和５３年６月の共用開始から４５年以上が経過し老朽化が進み修繕や更新の需要が増加するものと見込まれます。
　今後、本市としては、「➀多賀城市下水道事業j経営戦略」に基づき、更なる経営改善の取組や適正な下水道使用料の検討を行い経営基盤の強化を図るとともに、➁多賀城市下水道施設ストックマネジメント計画に基づき、下水道施設の適切な維持管理と保全を図ることで、安全で持続可能な下水道の実現を目指します。</t>
    <rPh sb="1" eb="7">
      <t>ゲスイドウシヨウリョウ</t>
    </rPh>
    <rPh sb="7" eb="9">
      <t>シュウニュウ</t>
    </rPh>
    <rPh sb="15" eb="19">
      <t>ジンコウゲンショウ</t>
    </rPh>
    <rPh sb="20" eb="24">
      <t>セッスイイシキ</t>
    </rPh>
    <rPh sb="25" eb="27">
      <t>シントウ</t>
    </rPh>
    <rPh sb="30" eb="32">
      <t>コンゴ</t>
    </rPh>
    <rPh sb="33" eb="35">
      <t>テイゲン</t>
    </rPh>
    <rPh sb="42" eb="44">
      <t>ヨソウ</t>
    </rPh>
    <rPh sb="53" eb="58">
      <t>ゲスイドウシセツ</t>
    </rPh>
    <rPh sb="64" eb="66">
      <t>ショウワ</t>
    </rPh>
    <rPh sb="68" eb="69">
      <t>ネン</t>
    </rPh>
    <rPh sb="70" eb="71">
      <t>ツキ</t>
    </rPh>
    <rPh sb="192" eb="196">
      <t>タガジョウシ</t>
    </rPh>
    <rPh sb="196" eb="201">
      <t>ゲスイドウシセツ</t>
    </rPh>
    <rPh sb="211" eb="213">
      <t>ケイカク</t>
    </rPh>
    <rPh sb="214" eb="215">
      <t>モト</t>
    </rPh>
    <rPh sb="218" eb="223">
      <t>ゲスイドウシセツ</t>
    </rPh>
    <rPh sb="224" eb="226">
      <t>テキセツ</t>
    </rPh>
    <rPh sb="227" eb="231">
      <t>イジカンリ</t>
    </rPh>
    <rPh sb="232" eb="234">
      <t>ホゼン</t>
    </rPh>
    <rPh sb="235" eb="236">
      <t>ハカ</t>
    </rPh>
    <rPh sb="241" eb="243">
      <t>アンゼン</t>
    </rPh>
    <rPh sb="244" eb="248">
      <t>ジゾクカノウ</t>
    </rPh>
    <rPh sb="249" eb="252">
      <t>ゲスイドウ</t>
    </rPh>
    <rPh sb="253" eb="255">
      <t>ジツゲン</t>
    </rPh>
    <rPh sb="256" eb="258">
      <t>メザ</t>
    </rPh>
    <phoneticPr fontId="4"/>
  </si>
  <si>
    <r>
      <rPr>
        <b/>
        <u/>
        <sz val="11"/>
        <color theme="1"/>
        <rFont val="ＭＳ ゴシック"/>
        <family val="3"/>
        <charset val="128"/>
      </rPr>
      <t>「➀経常収支比率」</t>
    </r>
    <r>
      <rPr>
        <sz val="11"/>
        <color theme="1"/>
        <rFont val="ＭＳ ゴシック"/>
        <family val="3"/>
        <charset val="128"/>
      </rPr>
      <t xml:space="preserve">：経常収支比率は１００％を上回っていますが、これは、雨水事業における利益が汚水事業における赤字を上回り、結果として下水道事業全体として黒字となっていることが主な要因であり、より一層経営の合理化や財政基盤の強化が必要です。
</t>
    </r>
    <r>
      <rPr>
        <b/>
        <u/>
        <sz val="11"/>
        <color theme="1"/>
        <rFont val="ＭＳ ゴシック"/>
        <family val="3"/>
        <charset val="128"/>
      </rPr>
      <t>「➁累積欠損金比率」</t>
    </r>
    <r>
      <rPr>
        <sz val="11"/>
        <color theme="1"/>
        <rFont val="ＭＳ ゴシック"/>
        <family val="3"/>
        <charset val="128"/>
      </rPr>
      <t xml:space="preserve">：本市では欠損金が発生しておらず該当はありません。
</t>
    </r>
    <r>
      <rPr>
        <b/>
        <u/>
        <sz val="11"/>
        <color theme="1"/>
        <rFont val="ＭＳ ゴシック"/>
        <family val="3"/>
        <charset val="128"/>
      </rPr>
      <t>「➂流動比率」</t>
    </r>
    <r>
      <rPr>
        <sz val="11"/>
        <color theme="1"/>
        <rFont val="ＭＳ ゴシック"/>
        <family val="3"/>
        <charset val="128"/>
      </rPr>
      <t xml:space="preserve">：汚水事業において経費回収率が１００％を下回っており、内部留保金を積み立てることができる経営状態には無いことから、全国指数と比較して大幅に低い値です。
</t>
    </r>
    <r>
      <rPr>
        <b/>
        <u/>
        <sz val="11"/>
        <color theme="1"/>
        <rFont val="ＭＳ ゴシック"/>
        <family val="3"/>
        <charset val="128"/>
      </rPr>
      <t>「④企業債残高規模比率」</t>
    </r>
    <r>
      <rPr>
        <sz val="11"/>
        <color theme="1"/>
        <rFont val="ＭＳ ゴシック"/>
        <family val="3"/>
        <charset val="128"/>
      </rPr>
      <t xml:space="preserve">：全国指数を下回っており、ストックマネジメント計画に基づいた投資を行い、企業債の借入及び償還を行っていることから、減少傾向にあります。
</t>
    </r>
    <r>
      <rPr>
        <b/>
        <u/>
        <sz val="11"/>
        <color theme="1"/>
        <rFont val="ＭＳ ゴシック"/>
        <family val="3"/>
        <charset val="128"/>
      </rPr>
      <t>「⑤経費回収率」</t>
    </r>
    <r>
      <rPr>
        <sz val="11"/>
        <color theme="1"/>
        <rFont val="ＭＳ ゴシック"/>
        <family val="3"/>
        <charset val="128"/>
      </rPr>
      <t xml:space="preserve">：経費回収率は１００％を下回っており、汚水処理に必要な費用を下水道使用料で賄うことができておらず、公営企業の原則とされる「独立採算制」の運営ができていません。今後、汚水処理費の削減に一層取り組むとともに適正な下水道使用料水準について検討してまいります。
</t>
    </r>
    <r>
      <rPr>
        <b/>
        <u/>
        <sz val="11"/>
        <color theme="1"/>
        <rFont val="ＭＳ ゴシック"/>
        <family val="3"/>
        <charset val="128"/>
      </rPr>
      <t>「⑥汚水処理原価」</t>
    </r>
    <r>
      <rPr>
        <sz val="11"/>
        <color theme="1"/>
        <rFont val="ＭＳ ゴシック"/>
        <family val="3"/>
        <charset val="128"/>
      </rPr>
      <t xml:space="preserve">：汚水処理原価は、企業債残高の減少や一部無形固定資産で減価償却期間が終了したことに伴い、企業債利子や減価償却費が減少ししたものの、流域下水道等維持管理負担金などが増えたことにより、昨年度に比べて増加しました。
</t>
    </r>
    <r>
      <rPr>
        <b/>
        <u/>
        <sz val="11"/>
        <color theme="1"/>
        <rFont val="ＭＳ ゴシック"/>
        <family val="3"/>
        <charset val="128"/>
      </rPr>
      <t>「⑧水洗化率」</t>
    </r>
    <r>
      <rPr>
        <sz val="11"/>
        <color theme="1"/>
        <rFont val="ＭＳ ゴシック"/>
        <family val="3"/>
        <charset val="128"/>
      </rPr>
      <t>：早い時期から下水道未普及地域の解消促進や下水道への接続勧奨に努めてきたことから、全国指数と比較して、高い値で推移しています。</t>
    </r>
    <rPh sb="2" eb="8">
      <t>ケイジョウシュウシヒリツ</t>
    </rPh>
    <rPh sb="10" eb="16">
      <t>ケイジョウシュウシヒリツ</t>
    </rPh>
    <rPh sb="54" eb="56">
      <t>アカジ</t>
    </rPh>
    <rPh sb="57" eb="59">
      <t>ウワマワ</t>
    </rPh>
    <rPh sb="164" eb="168">
      <t>オスイジギョウ</t>
    </rPh>
    <rPh sb="174" eb="176">
      <t>カイシュウ</t>
    </rPh>
    <rPh sb="241" eb="244">
      <t>キギョウサイ</t>
    </rPh>
    <rPh sb="244" eb="250">
      <t>ザンダカキボヒリツ</t>
    </rPh>
    <rPh sb="252" eb="256">
      <t>ゼンコクシスウ</t>
    </rPh>
    <rPh sb="257" eb="259">
      <t>シタマワ</t>
    </rPh>
    <rPh sb="274" eb="276">
      <t>ケイカク</t>
    </rPh>
    <rPh sb="277" eb="278">
      <t>モト</t>
    </rPh>
    <rPh sb="281" eb="283">
      <t>トウシ</t>
    </rPh>
    <rPh sb="284" eb="285">
      <t>オコナ</t>
    </rPh>
    <rPh sb="287" eb="290">
      <t>キギョウサイ</t>
    </rPh>
    <rPh sb="291" eb="293">
      <t>カリイ</t>
    </rPh>
    <rPh sb="293" eb="294">
      <t>オヨ</t>
    </rPh>
    <rPh sb="295" eb="297">
      <t>ショウカン</t>
    </rPh>
    <rPh sb="298" eb="299">
      <t>オコナ</t>
    </rPh>
    <rPh sb="308" eb="312">
      <t>ゲンショウケイコウ</t>
    </rPh>
    <rPh sb="321" eb="326">
      <t>ケイヒカイシュウリツ</t>
    </rPh>
    <rPh sb="328" eb="333">
      <t>ケイヒカイシュウリツ</t>
    </rPh>
    <rPh sb="339" eb="341">
      <t>シタマワ</t>
    </rPh>
    <rPh sb="346" eb="350">
      <t>オスイショリ</t>
    </rPh>
    <rPh sb="351" eb="353">
      <t>ヒツヨウ</t>
    </rPh>
    <rPh sb="354" eb="356">
      <t>ヒヨウ</t>
    </rPh>
    <rPh sb="357" eb="363">
      <t>ゲスイドウシヨウリョウ</t>
    </rPh>
    <rPh sb="364" eb="365">
      <t>マカナ</t>
    </rPh>
    <rPh sb="376" eb="380">
      <t>コウエイキギョウ</t>
    </rPh>
    <rPh sb="381" eb="383">
      <t>ゲンソク</t>
    </rPh>
    <rPh sb="388" eb="393">
      <t>ドクリツサイサンセイ</t>
    </rPh>
    <rPh sb="395" eb="397">
      <t>ウンエイ</t>
    </rPh>
    <rPh sb="406" eb="408">
      <t>コンゴ</t>
    </rPh>
    <rPh sb="409" eb="414">
      <t>オスイショリヒ</t>
    </rPh>
    <rPh sb="415" eb="417">
      <t>サクゲン</t>
    </rPh>
    <rPh sb="418" eb="421">
      <t>イッソウト</t>
    </rPh>
    <rPh sb="422" eb="423">
      <t>ク</t>
    </rPh>
    <rPh sb="428" eb="430">
      <t>テキセイ</t>
    </rPh>
    <rPh sb="431" eb="439">
      <t>ゲスイドウシヨウリョウスイジュン</t>
    </rPh>
    <rPh sb="443" eb="445">
      <t>ケントウ</t>
    </rPh>
    <rPh sb="456" eb="462">
      <t>オスイショリゲンカ</t>
    </rPh>
    <rPh sb="464" eb="470">
      <t>オスイショリゲンカ</t>
    </rPh>
    <rPh sb="472" eb="477">
      <t>キギョウサイザンダカ</t>
    </rPh>
    <rPh sb="478" eb="480">
      <t>ゲンショウ</t>
    </rPh>
    <rPh sb="481" eb="485">
      <t>イチブムケイ</t>
    </rPh>
    <rPh sb="485" eb="489">
      <t>コテイシサン</t>
    </rPh>
    <rPh sb="490" eb="496">
      <t>ゲンカショウキャクキカン</t>
    </rPh>
    <rPh sb="497" eb="499">
      <t>シュウリョウ</t>
    </rPh>
    <rPh sb="504" eb="505">
      <t>トモナ</t>
    </rPh>
    <rPh sb="507" eb="512">
      <t>キギョウサイリシ</t>
    </rPh>
    <rPh sb="557" eb="558">
      <t>クラ</t>
    </rPh>
    <rPh sb="570" eb="574">
      <t>スイセンカリツ</t>
    </rPh>
    <rPh sb="576" eb="577">
      <t>ハヤ</t>
    </rPh>
    <rPh sb="578" eb="580">
      <t>ジキ</t>
    </rPh>
    <rPh sb="582" eb="588">
      <t>ゲスイドウミフキュウ</t>
    </rPh>
    <rPh sb="588" eb="590">
      <t>チイキ</t>
    </rPh>
    <rPh sb="591" eb="595">
      <t>カイショウソクシン</t>
    </rPh>
    <rPh sb="596" eb="599">
      <t>ゲスイドウ</t>
    </rPh>
    <phoneticPr fontId="4"/>
  </si>
  <si>
    <r>
      <rPr>
        <b/>
        <u/>
        <sz val="11"/>
        <color theme="1"/>
        <rFont val="ＭＳ ゴシック"/>
        <family val="3"/>
        <charset val="128"/>
      </rPr>
      <t>「➀有形固定資産減価償却率」</t>
    </r>
    <r>
      <rPr>
        <sz val="11"/>
        <color theme="1"/>
        <rFont val="ＭＳ ゴシック"/>
        <family val="3"/>
        <charset val="128"/>
      </rPr>
      <t>及び</t>
    </r>
    <r>
      <rPr>
        <b/>
        <u/>
        <sz val="11"/>
        <color theme="1"/>
        <rFont val="ＭＳ ゴシック"/>
        <family val="3"/>
        <charset val="128"/>
      </rPr>
      <t>「➁管渠老朽化率」</t>
    </r>
    <r>
      <rPr>
        <sz val="11"/>
        <color theme="1"/>
        <rFont val="ＭＳ ゴシック"/>
        <family val="3"/>
        <charset val="128"/>
      </rPr>
      <t xml:space="preserve">：全国指数を下回っていますが、昭和５３年６月の供用開始から４５年以上経過しており、今後、施設の更新需要が増加するものと思われます。
汚水管渠の老朽化によるたわみ等により汚水の収集に支障が生じないよう対策を講じる必要があります。
</t>
    </r>
    <r>
      <rPr>
        <b/>
        <u/>
        <sz val="11"/>
        <color theme="1"/>
        <rFont val="ＭＳ ゴシック"/>
        <family val="3"/>
        <charset val="128"/>
      </rPr>
      <t>「➂管渠改善率」</t>
    </r>
    <r>
      <rPr>
        <sz val="11"/>
        <color theme="1"/>
        <rFont val="ＭＳ ゴシック"/>
        <family val="3"/>
        <charset val="128"/>
      </rPr>
      <t>は、計画的な管渠の修繕や更新を行っていることから、全国指数を上回っており、健全な状態と判断されますが、雨水ポンプ場をはじめとした、施設の健全性を維持できるよう、引き続きストックマネジメント計画に基づいた計画的な更新を図っていく必要がります。</t>
    </r>
    <rPh sb="2" eb="8">
      <t>ユウケイコテイシサン</t>
    </rPh>
    <rPh sb="8" eb="10">
      <t>ゲンカ</t>
    </rPh>
    <rPh sb="10" eb="12">
      <t>ショウキャク</t>
    </rPh>
    <rPh sb="12" eb="13">
      <t>リツ</t>
    </rPh>
    <rPh sb="14" eb="15">
      <t>オヨ</t>
    </rPh>
    <rPh sb="18" eb="20">
      <t>カンキョ</t>
    </rPh>
    <rPh sb="20" eb="24">
      <t>ロウキュウカリツ</t>
    </rPh>
    <rPh sb="26" eb="30">
      <t>ゼンコクシスウ</t>
    </rPh>
    <rPh sb="31" eb="33">
      <t>シタマワ</t>
    </rPh>
    <rPh sb="40" eb="42">
      <t>ショウワ</t>
    </rPh>
    <rPh sb="44" eb="45">
      <t>ネン</t>
    </rPh>
    <rPh sb="46" eb="47">
      <t>ツキ</t>
    </rPh>
    <rPh sb="48" eb="52">
      <t>キョウヨウカイシ</t>
    </rPh>
    <rPh sb="56" eb="57">
      <t>ネン</t>
    </rPh>
    <rPh sb="57" eb="61">
      <t>イジョウケイカ</t>
    </rPh>
    <rPh sb="66" eb="68">
      <t>コンゴ</t>
    </rPh>
    <rPh sb="69" eb="71">
      <t>シセツ</t>
    </rPh>
    <rPh sb="72" eb="76">
      <t>コウシンジュヨウ</t>
    </rPh>
    <rPh sb="77" eb="79">
      <t>ゾウカ</t>
    </rPh>
    <rPh sb="84" eb="85">
      <t>オモ</t>
    </rPh>
    <rPh sb="91" eb="95">
      <t>オスイカンキョ</t>
    </rPh>
    <rPh sb="96" eb="99">
      <t>ロウキュウカ</t>
    </rPh>
    <rPh sb="105" eb="106">
      <t>ナド</t>
    </rPh>
    <rPh sb="109" eb="111">
      <t>オスイ</t>
    </rPh>
    <rPh sb="112" eb="114">
      <t>シュウシュウ</t>
    </rPh>
    <rPh sb="115" eb="117">
      <t>シショウ</t>
    </rPh>
    <rPh sb="118" eb="119">
      <t>ショウ</t>
    </rPh>
    <rPh sb="124" eb="126">
      <t>タイサク</t>
    </rPh>
    <rPh sb="127" eb="128">
      <t>コウ</t>
    </rPh>
    <rPh sb="130" eb="132">
      <t>ヒツヨウ</t>
    </rPh>
    <rPh sb="141" eb="146">
      <t>カンキョカイゼンリツ</t>
    </rPh>
    <rPh sb="149" eb="152">
      <t>ケイカクテキ</t>
    </rPh>
    <rPh sb="153" eb="155">
      <t>カンキョ</t>
    </rPh>
    <rPh sb="156" eb="158">
      <t>シュウゼン</t>
    </rPh>
    <rPh sb="159" eb="161">
      <t>コウシン</t>
    </rPh>
    <rPh sb="162" eb="163">
      <t>オコナ</t>
    </rPh>
    <rPh sb="172" eb="174">
      <t>ゼンコク</t>
    </rPh>
    <rPh sb="174" eb="176">
      <t>シスウ</t>
    </rPh>
    <rPh sb="177" eb="179">
      <t>ウワマワ</t>
    </rPh>
    <rPh sb="184" eb="186">
      <t>ケンゼン</t>
    </rPh>
    <rPh sb="187" eb="189">
      <t>ジョウタイ</t>
    </rPh>
    <rPh sb="190" eb="192">
      <t>ハンダン</t>
    </rPh>
    <rPh sb="198" eb="200">
      <t>ウスイ</t>
    </rPh>
    <rPh sb="203" eb="204">
      <t>バ</t>
    </rPh>
    <rPh sb="212" eb="214">
      <t>シセツ</t>
    </rPh>
    <rPh sb="215" eb="218">
      <t>ケンゼンセイ</t>
    </rPh>
    <rPh sb="219" eb="221">
      <t>イジ</t>
    </rPh>
    <rPh sb="227" eb="228">
      <t>ヒ</t>
    </rPh>
    <rPh sb="229" eb="230">
      <t>ツヅ</t>
    </rPh>
    <rPh sb="241" eb="243">
      <t>ケイカク</t>
    </rPh>
    <rPh sb="244" eb="245">
      <t>モト</t>
    </rPh>
    <rPh sb="248" eb="251">
      <t>ケイカクテキ</t>
    </rPh>
    <rPh sb="252" eb="254">
      <t>コウシン</t>
    </rPh>
    <rPh sb="255" eb="256">
      <t>ハカ</t>
    </rPh>
    <rPh sb="260" eb="26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</si>
</sst>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b/>
      <u/>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0.09</c:v>
                </c:pt>
                <c:pt idx="1">
                  <c:v>0.5</c:v>
                </c:pt>
                <c:pt idx="2">
                  <c:v>0.5</c:v>
                </c:pt>
                <c:pt idx="3">
                  <c:v>0.43</c:v>
                </c:pt>
                <c:pt idx="4">
                  <c:v>0.16</c:v>
                </c:pt>
              </c:numCache>
            </c:numRef>
          </c:val>
          <c:extLst>
            <c:ext xmlns:c16="http://schemas.microsoft.com/office/drawing/2014/chart" uri="{C3380CC4-5D6E-409C-BE32-E72D297353CC}">
              <c16:uniqueId val="{00000000-126E-4C8E-B4A5-4851B7D3D0E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126E-4C8E-B4A5-4851B7D3D0E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0AA-41E2-A188-561A97B6964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E0AA-41E2-A188-561A97B6964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98.72</c:v>
                </c:pt>
                <c:pt idx="1">
                  <c:v>98.88</c:v>
                </c:pt>
                <c:pt idx="2">
                  <c:v>98.9</c:v>
                </c:pt>
                <c:pt idx="3">
                  <c:v>99.01</c:v>
                </c:pt>
                <c:pt idx="4">
                  <c:v>99.03</c:v>
                </c:pt>
              </c:numCache>
            </c:numRef>
          </c:val>
          <c:extLst>
            <c:ext xmlns:c16="http://schemas.microsoft.com/office/drawing/2014/chart" uri="{C3380CC4-5D6E-409C-BE32-E72D297353CC}">
              <c16:uniqueId val="{00000000-09EE-4DDF-AD8B-33CD0BF31F4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09EE-4DDF-AD8B-33CD0BF31F4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104.69</c:v>
                </c:pt>
                <c:pt idx="1">
                  <c:v>102.96</c:v>
                </c:pt>
                <c:pt idx="2">
                  <c:v>106.16</c:v>
                </c:pt>
                <c:pt idx="3">
                  <c:v>105.7</c:v>
                </c:pt>
                <c:pt idx="4">
                  <c:v>109.22</c:v>
                </c:pt>
              </c:numCache>
            </c:numRef>
          </c:val>
          <c:extLst>
            <c:ext xmlns:c16="http://schemas.microsoft.com/office/drawing/2014/chart" uri="{C3380CC4-5D6E-409C-BE32-E72D297353CC}">
              <c16:uniqueId val="{00000000-606A-4F9E-8F94-F7DE1C12078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606A-4F9E-8F94-F7DE1C12078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3.54</c:v>
                </c:pt>
                <c:pt idx="1">
                  <c:v>6.97</c:v>
                </c:pt>
                <c:pt idx="2">
                  <c:v>10.4</c:v>
                </c:pt>
                <c:pt idx="3">
                  <c:v>13.5</c:v>
                </c:pt>
                <c:pt idx="4">
                  <c:v>16.73</c:v>
                </c:pt>
              </c:numCache>
            </c:numRef>
          </c:val>
          <c:extLst>
            <c:ext xmlns:c16="http://schemas.microsoft.com/office/drawing/2014/chart" uri="{C3380CC4-5D6E-409C-BE32-E72D297353CC}">
              <c16:uniqueId val="{00000000-6EDF-4073-9925-D793125D805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6EDF-4073-9925-D793125D805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1.0900000000000001</c:v>
                </c:pt>
                <c:pt idx="1">
                  <c:v>1.27</c:v>
                </c:pt>
                <c:pt idx="2">
                  <c:v>1.52</c:v>
                </c:pt>
                <c:pt idx="3">
                  <c:v>1.51</c:v>
                </c:pt>
                <c:pt idx="4">
                  <c:v>1.51</c:v>
                </c:pt>
              </c:numCache>
            </c:numRef>
          </c:val>
          <c:extLst>
            <c:ext xmlns:c16="http://schemas.microsoft.com/office/drawing/2014/chart" uri="{C3380CC4-5D6E-409C-BE32-E72D297353CC}">
              <c16:uniqueId val="{00000000-8765-4601-A1B9-A49DC655BE3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8765-4601-A1B9-A49DC655BE3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C06-4D2B-A4DC-E54D5196E19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0C06-4D2B-A4DC-E54D5196E19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10.32</c:v>
                </c:pt>
                <c:pt idx="1">
                  <c:v>8.33</c:v>
                </c:pt>
                <c:pt idx="2">
                  <c:v>7.66</c:v>
                </c:pt>
                <c:pt idx="3">
                  <c:v>36.33</c:v>
                </c:pt>
                <c:pt idx="4">
                  <c:v>7.92</c:v>
                </c:pt>
              </c:numCache>
            </c:numRef>
          </c:val>
          <c:extLst>
            <c:ext xmlns:c16="http://schemas.microsoft.com/office/drawing/2014/chart" uri="{C3380CC4-5D6E-409C-BE32-E72D297353CC}">
              <c16:uniqueId val="{00000000-ABA5-4977-8099-AF56A0EFD69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ABA5-4977-8099-AF56A0EFD69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671.51</c:v>
                </c:pt>
                <c:pt idx="1">
                  <c:v>652.66</c:v>
                </c:pt>
                <c:pt idx="2">
                  <c:v>664.68</c:v>
                </c:pt>
                <c:pt idx="3">
                  <c:v>619.45000000000005</c:v>
                </c:pt>
                <c:pt idx="4">
                  <c:v>536.91999999999996</c:v>
                </c:pt>
              </c:numCache>
            </c:numRef>
          </c:val>
          <c:extLst>
            <c:ext xmlns:c16="http://schemas.microsoft.com/office/drawing/2014/chart" uri="{C3380CC4-5D6E-409C-BE32-E72D297353CC}">
              <c16:uniqueId val="{00000000-DF13-4530-B5C9-B69572AB574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DF13-4530-B5C9-B69572AB574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91.26</c:v>
                </c:pt>
                <c:pt idx="1">
                  <c:v>88.78</c:v>
                </c:pt>
                <c:pt idx="2">
                  <c:v>88.4</c:v>
                </c:pt>
                <c:pt idx="3">
                  <c:v>90.02</c:v>
                </c:pt>
                <c:pt idx="4">
                  <c:v>87.91</c:v>
                </c:pt>
              </c:numCache>
            </c:numRef>
          </c:val>
          <c:extLst>
            <c:ext xmlns:c16="http://schemas.microsoft.com/office/drawing/2014/chart" uri="{C3380CC4-5D6E-409C-BE32-E72D297353CC}">
              <c16:uniqueId val="{00000000-8BDA-4044-96B1-68CC6A59D83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8BDA-4044-96B1-68CC6A59D83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134.22</c:v>
                </c:pt>
                <c:pt idx="1">
                  <c:v>138.59</c:v>
                </c:pt>
                <c:pt idx="2">
                  <c:v>139.61000000000001</c:v>
                </c:pt>
                <c:pt idx="3">
                  <c:v>136.79</c:v>
                </c:pt>
                <c:pt idx="4">
                  <c:v>138.85</c:v>
                </c:pt>
              </c:numCache>
            </c:numRef>
          </c:val>
          <c:extLst>
            <c:ext xmlns:c16="http://schemas.microsoft.com/office/drawing/2014/chart" uri="{C3380CC4-5D6E-409C-BE32-E72D297353CC}">
              <c16:uniqueId val="{00000000-268C-4C47-8ECC-F161BFA279E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268C-4C47-8ECC-F161BFA279E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Z10" zoomScaleNormal="100" workbookViewId="0">
      <selection activeCell="B2" sqref="B2:BZ4"/>
    </sheetView>
  </sheetViews>
  <sheetFormatPr defaultColWidth="2.6640625" defaultRowHeight="13.2" x14ac:dyDescent="0.2"/>
  <cols>
    <col min="1" max="1" width="2.6640625" customWidth="1"/>
    <col min="2" max="62" width="3.77734375" customWidth="1"/>
    <col min="64" max="77" width="3.109375" customWidth="1"/>
    <col min="78" max="78" width="7.664062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宮城県　多賀城市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Bd1</v>
      </c>
      <c r="X8" s="39"/>
      <c r="Y8" s="39"/>
      <c r="Z8" s="39"/>
      <c r="AA8" s="39"/>
      <c r="AB8" s="39"/>
      <c r="AC8" s="39"/>
      <c r="AD8" s="40" t="str">
        <f>データ!$M$6</f>
        <v>非設置</v>
      </c>
      <c r="AE8" s="40"/>
      <c r="AF8" s="40"/>
      <c r="AG8" s="40"/>
      <c r="AH8" s="40"/>
      <c r="AI8" s="40"/>
      <c r="AJ8" s="40"/>
      <c r="AK8" s="3"/>
      <c r="AL8" s="41">
        <f>データ!S6</f>
        <v>61628</v>
      </c>
      <c r="AM8" s="41"/>
      <c r="AN8" s="41"/>
      <c r="AO8" s="41"/>
      <c r="AP8" s="41"/>
      <c r="AQ8" s="41"/>
      <c r="AR8" s="41"/>
      <c r="AS8" s="41"/>
      <c r="AT8" s="34">
        <f>データ!T6</f>
        <v>19.690000000000001</v>
      </c>
      <c r="AU8" s="34"/>
      <c r="AV8" s="34"/>
      <c r="AW8" s="34"/>
      <c r="AX8" s="34"/>
      <c r="AY8" s="34"/>
      <c r="AZ8" s="34"/>
      <c r="BA8" s="34"/>
      <c r="BB8" s="34">
        <f>データ!U6</f>
        <v>3129.91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74.3</v>
      </c>
      <c r="J10" s="34"/>
      <c r="K10" s="34"/>
      <c r="L10" s="34"/>
      <c r="M10" s="34"/>
      <c r="N10" s="34"/>
      <c r="O10" s="34"/>
      <c r="P10" s="34">
        <f>データ!P6</f>
        <v>99.9</v>
      </c>
      <c r="Q10" s="34"/>
      <c r="R10" s="34"/>
      <c r="S10" s="34"/>
      <c r="T10" s="34"/>
      <c r="U10" s="34"/>
      <c r="V10" s="34"/>
      <c r="W10" s="34">
        <f>データ!Q6</f>
        <v>86</v>
      </c>
      <c r="X10" s="34"/>
      <c r="Y10" s="34"/>
      <c r="Z10" s="34"/>
      <c r="AA10" s="34"/>
      <c r="AB10" s="34"/>
      <c r="AC10" s="34"/>
      <c r="AD10" s="41">
        <f>データ!R6</f>
        <v>2035</v>
      </c>
      <c r="AE10" s="41"/>
      <c r="AF10" s="41"/>
      <c r="AG10" s="41"/>
      <c r="AH10" s="41"/>
      <c r="AI10" s="41"/>
      <c r="AJ10" s="41"/>
      <c r="AK10" s="2"/>
      <c r="AL10" s="41">
        <f>データ!V6</f>
        <v>61363</v>
      </c>
      <c r="AM10" s="41"/>
      <c r="AN10" s="41"/>
      <c r="AO10" s="41"/>
      <c r="AP10" s="41"/>
      <c r="AQ10" s="41"/>
      <c r="AR10" s="41"/>
      <c r="AS10" s="41"/>
      <c r="AT10" s="34">
        <f>データ!W6</f>
        <v>13.96</v>
      </c>
      <c r="AU10" s="34"/>
      <c r="AV10" s="34"/>
      <c r="AW10" s="34"/>
      <c r="AX10" s="34"/>
      <c r="AY10" s="34"/>
      <c r="AZ10" s="34"/>
      <c r="BA10" s="34"/>
      <c r="BB10" s="34">
        <f>データ!X6</f>
        <v>4395.63</v>
      </c>
      <c r="BC10" s="34"/>
      <c r="BD10" s="34"/>
      <c r="BE10" s="34"/>
      <c r="BF10" s="34"/>
      <c r="BG10" s="34"/>
      <c r="BH10" s="34"/>
      <c r="BI10" s="34"/>
      <c r="BJ10" s="2"/>
      <c r="BK10" s="2"/>
      <c r="BL10" s="60" t="s">
        <v>22</v>
      </c>
      <c r="BM10" s="61"/>
      <c r="BN10" s="62" t="s">
        <v>23</v>
      </c>
      <c r="BO10" s="62"/>
      <c r="BP10" s="62"/>
      <c r="BQ10" s="62"/>
      <c r="BR10" s="62"/>
      <c r="BS10" s="62"/>
      <c r="BT10" s="62"/>
      <c r="BU10" s="62"/>
      <c r="BV10" s="62"/>
      <c r="BW10" s="62"/>
      <c r="BX10" s="62"/>
      <c r="BY10" s="63"/>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4"/>
      <c r="BM60" s="65"/>
      <c r="BN60" s="65"/>
      <c r="BO60" s="65"/>
      <c r="BP60" s="65"/>
      <c r="BQ60" s="65"/>
      <c r="BR60" s="65"/>
      <c r="BS60" s="65"/>
      <c r="BT60" s="65"/>
      <c r="BU60" s="65"/>
      <c r="BV60" s="65"/>
      <c r="BW60" s="65"/>
      <c r="BX60" s="65"/>
      <c r="BY60" s="65"/>
      <c r="BZ60" s="66"/>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112</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SYPgU7nJc+69WnrjK311tSZu95fxULSTDfrN+KTyPG1KFNFkUFsCZDIHVJIbQF0JVrG+1rwv5NIAgEoDnWQJVQ==" saltValue="siuRzbfj4gaAcibWcG2W9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42099</v>
      </c>
      <c r="D6" s="19">
        <f t="shared" si="3"/>
        <v>46</v>
      </c>
      <c r="E6" s="19">
        <f t="shared" si="3"/>
        <v>17</v>
      </c>
      <c r="F6" s="19">
        <f t="shared" si="3"/>
        <v>1</v>
      </c>
      <c r="G6" s="19">
        <f t="shared" si="3"/>
        <v>0</v>
      </c>
      <c r="H6" s="19" t="str">
        <f t="shared" si="3"/>
        <v>宮城県　多賀城市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74.3</v>
      </c>
      <c r="P6" s="20">
        <f t="shared" si="3"/>
        <v>99.9</v>
      </c>
      <c r="Q6" s="20">
        <f t="shared" si="3"/>
        <v>86</v>
      </c>
      <c r="R6" s="20">
        <f t="shared" si="3"/>
        <v>2035</v>
      </c>
      <c r="S6" s="20">
        <f t="shared" si="3"/>
        <v>61628</v>
      </c>
      <c r="T6" s="20">
        <f t="shared" si="3"/>
        <v>19.690000000000001</v>
      </c>
      <c r="U6" s="20">
        <f t="shared" si="3"/>
        <v>3129.91</v>
      </c>
      <c r="V6" s="20">
        <f t="shared" si="3"/>
        <v>61363</v>
      </c>
      <c r="W6" s="20">
        <f t="shared" si="3"/>
        <v>13.96</v>
      </c>
      <c r="X6" s="20">
        <f t="shared" si="3"/>
        <v>4395.63</v>
      </c>
      <c r="Y6" s="21">
        <f>IF(Y7="",NA(),Y7)</f>
        <v>104.69</v>
      </c>
      <c r="Z6" s="21">
        <f t="shared" ref="Z6:AH6" si="4">IF(Z7="",NA(),Z7)</f>
        <v>102.96</v>
      </c>
      <c r="AA6" s="21">
        <f t="shared" si="4"/>
        <v>106.16</v>
      </c>
      <c r="AB6" s="21">
        <f t="shared" si="4"/>
        <v>105.7</v>
      </c>
      <c r="AC6" s="21">
        <f t="shared" si="4"/>
        <v>109.22</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10.32</v>
      </c>
      <c r="AV6" s="21">
        <f t="shared" ref="AV6:BD6" si="6">IF(AV7="",NA(),AV7)</f>
        <v>8.33</v>
      </c>
      <c r="AW6" s="21">
        <f t="shared" si="6"/>
        <v>7.66</v>
      </c>
      <c r="AX6" s="21">
        <f t="shared" si="6"/>
        <v>36.33</v>
      </c>
      <c r="AY6" s="21">
        <f t="shared" si="6"/>
        <v>7.92</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671.51</v>
      </c>
      <c r="BG6" s="21">
        <f t="shared" ref="BG6:BO6" si="7">IF(BG7="",NA(),BG7)</f>
        <v>652.66</v>
      </c>
      <c r="BH6" s="21">
        <f t="shared" si="7"/>
        <v>664.68</v>
      </c>
      <c r="BI6" s="21">
        <f t="shared" si="7"/>
        <v>619.45000000000005</v>
      </c>
      <c r="BJ6" s="21">
        <f t="shared" si="7"/>
        <v>536.91999999999996</v>
      </c>
      <c r="BK6" s="21">
        <f t="shared" si="7"/>
        <v>857.88</v>
      </c>
      <c r="BL6" s="21">
        <f t="shared" si="7"/>
        <v>825.1</v>
      </c>
      <c r="BM6" s="21">
        <f t="shared" si="7"/>
        <v>789.87</v>
      </c>
      <c r="BN6" s="21">
        <f t="shared" si="7"/>
        <v>749.43</v>
      </c>
      <c r="BO6" s="21">
        <f t="shared" si="7"/>
        <v>698.04</v>
      </c>
      <c r="BP6" s="20" t="str">
        <f>IF(BP7="","",IF(BP7="-","【-】","【"&amp;SUBSTITUTE(TEXT(BP7,"#,##0.00"),"-","△")&amp;"】"))</f>
        <v>【602.56】</v>
      </c>
      <c r="BQ6" s="21">
        <f>IF(BQ7="",NA(),BQ7)</f>
        <v>91.26</v>
      </c>
      <c r="BR6" s="21">
        <f t="shared" ref="BR6:BZ6" si="8">IF(BR7="",NA(),BR7)</f>
        <v>88.78</v>
      </c>
      <c r="BS6" s="21">
        <f t="shared" si="8"/>
        <v>88.4</v>
      </c>
      <c r="BT6" s="21">
        <f t="shared" si="8"/>
        <v>90.02</v>
      </c>
      <c r="BU6" s="21">
        <f t="shared" si="8"/>
        <v>87.91</v>
      </c>
      <c r="BV6" s="21">
        <f t="shared" si="8"/>
        <v>94.97</v>
      </c>
      <c r="BW6" s="21">
        <f t="shared" si="8"/>
        <v>97.07</v>
      </c>
      <c r="BX6" s="21">
        <f t="shared" si="8"/>
        <v>98.06</v>
      </c>
      <c r="BY6" s="21">
        <f t="shared" si="8"/>
        <v>98.46</v>
      </c>
      <c r="BZ6" s="21">
        <f t="shared" si="8"/>
        <v>97.98</v>
      </c>
      <c r="CA6" s="20" t="str">
        <f>IF(CA7="","",IF(CA7="-","【-】","【"&amp;SUBSTITUTE(TEXT(CA7,"#,##0.00"),"-","△")&amp;"】"))</f>
        <v>【97.94】</v>
      </c>
      <c r="CB6" s="21">
        <f>IF(CB7="",NA(),CB7)</f>
        <v>134.22</v>
      </c>
      <c r="CC6" s="21">
        <f t="shared" ref="CC6:CK6" si="9">IF(CC7="",NA(),CC7)</f>
        <v>138.59</v>
      </c>
      <c r="CD6" s="21">
        <f t="shared" si="9"/>
        <v>139.61000000000001</v>
      </c>
      <c r="CE6" s="21">
        <f t="shared" si="9"/>
        <v>136.79</v>
      </c>
      <c r="CF6" s="21">
        <f t="shared" si="9"/>
        <v>138.85</v>
      </c>
      <c r="CG6" s="21">
        <f t="shared" si="9"/>
        <v>159.49</v>
      </c>
      <c r="CH6" s="21">
        <f t="shared" si="9"/>
        <v>157.81</v>
      </c>
      <c r="CI6" s="21">
        <f t="shared" si="9"/>
        <v>157.37</v>
      </c>
      <c r="CJ6" s="21">
        <f t="shared" si="9"/>
        <v>157.44999999999999</v>
      </c>
      <c r="CK6" s="21">
        <f t="shared" si="9"/>
        <v>159.75</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65.28</v>
      </c>
      <c r="CS6" s="21">
        <f t="shared" si="10"/>
        <v>64.92</v>
      </c>
      <c r="CT6" s="21">
        <f t="shared" si="10"/>
        <v>64.14</v>
      </c>
      <c r="CU6" s="21">
        <f t="shared" si="10"/>
        <v>63.71</v>
      </c>
      <c r="CV6" s="21">
        <f t="shared" si="10"/>
        <v>64.95</v>
      </c>
      <c r="CW6" s="20" t="str">
        <f>IF(CW7="","",IF(CW7="-","【-】","【"&amp;SUBSTITUTE(TEXT(CW7,"#,##0.00"),"-","△")&amp;"】"))</f>
        <v>【60.13】</v>
      </c>
      <c r="CX6" s="21">
        <f>IF(CX7="",NA(),CX7)</f>
        <v>98.72</v>
      </c>
      <c r="CY6" s="21">
        <f t="shared" ref="CY6:DG6" si="11">IF(CY7="",NA(),CY7)</f>
        <v>98.88</v>
      </c>
      <c r="CZ6" s="21">
        <f t="shared" si="11"/>
        <v>98.9</v>
      </c>
      <c r="DA6" s="21">
        <f t="shared" si="11"/>
        <v>99.01</v>
      </c>
      <c r="DB6" s="21">
        <f t="shared" si="11"/>
        <v>99.03</v>
      </c>
      <c r="DC6" s="21">
        <f t="shared" si="11"/>
        <v>92.72</v>
      </c>
      <c r="DD6" s="21">
        <f t="shared" si="11"/>
        <v>92.88</v>
      </c>
      <c r="DE6" s="21">
        <f t="shared" si="11"/>
        <v>92.9</v>
      </c>
      <c r="DF6" s="21">
        <f t="shared" si="11"/>
        <v>92.89</v>
      </c>
      <c r="DG6" s="21">
        <f t="shared" si="11"/>
        <v>93.08</v>
      </c>
      <c r="DH6" s="20" t="str">
        <f>IF(DH7="","",IF(DH7="-","【-】","【"&amp;SUBSTITUTE(TEXT(DH7,"#,##0.00"),"-","△")&amp;"】"))</f>
        <v>【96.00】</v>
      </c>
      <c r="DI6" s="21">
        <f>IF(DI7="",NA(),DI7)</f>
        <v>3.54</v>
      </c>
      <c r="DJ6" s="21">
        <f t="shared" ref="DJ6:DR6" si="12">IF(DJ7="",NA(),DJ7)</f>
        <v>6.97</v>
      </c>
      <c r="DK6" s="21">
        <f t="shared" si="12"/>
        <v>10.4</v>
      </c>
      <c r="DL6" s="21">
        <f t="shared" si="12"/>
        <v>13.5</v>
      </c>
      <c r="DM6" s="21">
        <f t="shared" si="12"/>
        <v>16.73</v>
      </c>
      <c r="DN6" s="21">
        <f t="shared" si="12"/>
        <v>23.79</v>
      </c>
      <c r="DO6" s="21">
        <f t="shared" si="12"/>
        <v>25.66</v>
      </c>
      <c r="DP6" s="21">
        <f t="shared" si="12"/>
        <v>27.46</v>
      </c>
      <c r="DQ6" s="21">
        <f t="shared" si="12"/>
        <v>29.93</v>
      </c>
      <c r="DR6" s="21">
        <f t="shared" si="12"/>
        <v>31.89</v>
      </c>
      <c r="DS6" s="20" t="str">
        <f>IF(DS7="","",IF(DS7="-","【-】","【"&amp;SUBSTITUTE(TEXT(DS7,"#,##0.00"),"-","△")&amp;"】"))</f>
        <v>【42.20】</v>
      </c>
      <c r="DT6" s="21">
        <f>IF(DT7="",NA(),DT7)</f>
        <v>1.0900000000000001</v>
      </c>
      <c r="DU6" s="21">
        <f t="shared" ref="DU6:EC6" si="13">IF(DU7="",NA(),DU7)</f>
        <v>1.27</v>
      </c>
      <c r="DV6" s="21">
        <f t="shared" si="13"/>
        <v>1.52</v>
      </c>
      <c r="DW6" s="21">
        <f t="shared" si="13"/>
        <v>1.51</v>
      </c>
      <c r="DX6" s="21">
        <f t="shared" si="13"/>
        <v>1.51</v>
      </c>
      <c r="DY6" s="21">
        <f t="shared" si="13"/>
        <v>1.22</v>
      </c>
      <c r="DZ6" s="21">
        <f t="shared" si="13"/>
        <v>1.61</v>
      </c>
      <c r="EA6" s="21">
        <f t="shared" si="13"/>
        <v>2.08</v>
      </c>
      <c r="EB6" s="21">
        <f t="shared" si="13"/>
        <v>2.74</v>
      </c>
      <c r="EC6" s="21">
        <f t="shared" si="13"/>
        <v>3.24</v>
      </c>
      <c r="ED6" s="20" t="str">
        <f>IF(ED7="","",IF(ED7="-","【-】","【"&amp;SUBSTITUTE(TEXT(ED7,"#,##0.00"),"-","△")&amp;"】"))</f>
        <v>【9.46】</v>
      </c>
      <c r="EE6" s="21">
        <f>IF(EE7="",NA(),EE7)</f>
        <v>0.09</v>
      </c>
      <c r="EF6" s="21">
        <f t="shared" ref="EF6:EN6" si="14">IF(EF7="",NA(),EF7)</f>
        <v>0.5</v>
      </c>
      <c r="EG6" s="21">
        <f t="shared" si="14"/>
        <v>0.5</v>
      </c>
      <c r="EH6" s="21">
        <f t="shared" si="14"/>
        <v>0.43</v>
      </c>
      <c r="EI6" s="21">
        <f t="shared" si="14"/>
        <v>0.16</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2">
      <c r="A7" s="14"/>
      <c r="B7" s="23">
        <v>2024</v>
      </c>
      <c r="C7" s="23">
        <v>42099</v>
      </c>
      <c r="D7" s="23">
        <v>46</v>
      </c>
      <c r="E7" s="23">
        <v>17</v>
      </c>
      <c r="F7" s="23">
        <v>1</v>
      </c>
      <c r="G7" s="23">
        <v>0</v>
      </c>
      <c r="H7" s="23" t="s">
        <v>96</v>
      </c>
      <c r="I7" s="23" t="s">
        <v>97</v>
      </c>
      <c r="J7" s="23" t="s">
        <v>98</v>
      </c>
      <c r="K7" s="23" t="s">
        <v>99</v>
      </c>
      <c r="L7" s="23" t="s">
        <v>100</v>
      </c>
      <c r="M7" s="23" t="s">
        <v>101</v>
      </c>
      <c r="N7" s="24" t="s">
        <v>102</v>
      </c>
      <c r="O7" s="24">
        <v>74.3</v>
      </c>
      <c r="P7" s="24">
        <v>99.9</v>
      </c>
      <c r="Q7" s="24">
        <v>86</v>
      </c>
      <c r="R7" s="24">
        <v>2035</v>
      </c>
      <c r="S7" s="24">
        <v>61628</v>
      </c>
      <c r="T7" s="24">
        <v>19.690000000000001</v>
      </c>
      <c r="U7" s="24">
        <v>3129.91</v>
      </c>
      <c r="V7" s="24">
        <v>61363</v>
      </c>
      <c r="W7" s="24">
        <v>13.96</v>
      </c>
      <c r="X7" s="24">
        <v>4395.63</v>
      </c>
      <c r="Y7" s="24">
        <v>104.69</v>
      </c>
      <c r="Z7" s="24">
        <v>102.96</v>
      </c>
      <c r="AA7" s="24">
        <v>106.16</v>
      </c>
      <c r="AB7" s="24">
        <v>105.7</v>
      </c>
      <c r="AC7" s="24">
        <v>109.22</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10.32</v>
      </c>
      <c r="AV7" s="24">
        <v>8.33</v>
      </c>
      <c r="AW7" s="24">
        <v>7.66</v>
      </c>
      <c r="AX7" s="24">
        <v>36.33</v>
      </c>
      <c r="AY7" s="24">
        <v>7.92</v>
      </c>
      <c r="AZ7" s="24">
        <v>67.930000000000007</v>
      </c>
      <c r="BA7" s="24">
        <v>68.53</v>
      </c>
      <c r="BB7" s="24">
        <v>69.180000000000007</v>
      </c>
      <c r="BC7" s="24">
        <v>76.319999999999993</v>
      </c>
      <c r="BD7" s="24">
        <v>80.33</v>
      </c>
      <c r="BE7" s="24">
        <v>82.75</v>
      </c>
      <c r="BF7" s="24">
        <v>671.51</v>
      </c>
      <c r="BG7" s="24">
        <v>652.66</v>
      </c>
      <c r="BH7" s="24">
        <v>664.68</v>
      </c>
      <c r="BI7" s="24">
        <v>619.45000000000005</v>
      </c>
      <c r="BJ7" s="24">
        <v>536.91999999999996</v>
      </c>
      <c r="BK7" s="24">
        <v>857.88</v>
      </c>
      <c r="BL7" s="24">
        <v>825.1</v>
      </c>
      <c r="BM7" s="24">
        <v>789.87</v>
      </c>
      <c r="BN7" s="24">
        <v>749.43</v>
      </c>
      <c r="BO7" s="24">
        <v>698.04</v>
      </c>
      <c r="BP7" s="24">
        <v>602.55999999999995</v>
      </c>
      <c r="BQ7" s="24">
        <v>91.26</v>
      </c>
      <c r="BR7" s="24">
        <v>88.78</v>
      </c>
      <c r="BS7" s="24">
        <v>88.4</v>
      </c>
      <c r="BT7" s="24">
        <v>90.02</v>
      </c>
      <c r="BU7" s="24">
        <v>87.91</v>
      </c>
      <c r="BV7" s="24">
        <v>94.97</v>
      </c>
      <c r="BW7" s="24">
        <v>97.07</v>
      </c>
      <c r="BX7" s="24">
        <v>98.06</v>
      </c>
      <c r="BY7" s="24">
        <v>98.46</v>
      </c>
      <c r="BZ7" s="24">
        <v>97.98</v>
      </c>
      <c r="CA7" s="24">
        <v>97.94</v>
      </c>
      <c r="CB7" s="24">
        <v>134.22</v>
      </c>
      <c r="CC7" s="24">
        <v>138.59</v>
      </c>
      <c r="CD7" s="24">
        <v>139.61000000000001</v>
      </c>
      <c r="CE7" s="24">
        <v>136.79</v>
      </c>
      <c r="CF7" s="24">
        <v>138.85</v>
      </c>
      <c r="CG7" s="24">
        <v>159.49</v>
      </c>
      <c r="CH7" s="24">
        <v>157.81</v>
      </c>
      <c r="CI7" s="24">
        <v>157.37</v>
      </c>
      <c r="CJ7" s="24">
        <v>157.44999999999999</v>
      </c>
      <c r="CK7" s="24">
        <v>159.75</v>
      </c>
      <c r="CL7" s="24">
        <v>140.97999999999999</v>
      </c>
      <c r="CM7" s="24" t="s">
        <v>102</v>
      </c>
      <c r="CN7" s="24" t="s">
        <v>102</v>
      </c>
      <c r="CO7" s="24" t="s">
        <v>102</v>
      </c>
      <c r="CP7" s="24" t="s">
        <v>102</v>
      </c>
      <c r="CQ7" s="24" t="s">
        <v>102</v>
      </c>
      <c r="CR7" s="24">
        <v>65.28</v>
      </c>
      <c r="CS7" s="24">
        <v>64.92</v>
      </c>
      <c r="CT7" s="24">
        <v>64.14</v>
      </c>
      <c r="CU7" s="24">
        <v>63.71</v>
      </c>
      <c r="CV7" s="24">
        <v>64.95</v>
      </c>
      <c r="CW7" s="24">
        <v>60.13</v>
      </c>
      <c r="CX7" s="24">
        <v>98.72</v>
      </c>
      <c r="CY7" s="24">
        <v>98.88</v>
      </c>
      <c r="CZ7" s="24">
        <v>98.9</v>
      </c>
      <c r="DA7" s="24">
        <v>99.01</v>
      </c>
      <c r="DB7" s="24">
        <v>99.03</v>
      </c>
      <c r="DC7" s="24">
        <v>92.72</v>
      </c>
      <c r="DD7" s="24">
        <v>92.88</v>
      </c>
      <c r="DE7" s="24">
        <v>92.9</v>
      </c>
      <c r="DF7" s="24">
        <v>92.89</v>
      </c>
      <c r="DG7" s="24">
        <v>93.08</v>
      </c>
      <c r="DH7" s="24">
        <v>96</v>
      </c>
      <c r="DI7" s="24">
        <v>3.54</v>
      </c>
      <c r="DJ7" s="24">
        <v>6.97</v>
      </c>
      <c r="DK7" s="24">
        <v>10.4</v>
      </c>
      <c r="DL7" s="24">
        <v>13.5</v>
      </c>
      <c r="DM7" s="24">
        <v>16.73</v>
      </c>
      <c r="DN7" s="24">
        <v>23.79</v>
      </c>
      <c r="DO7" s="24">
        <v>25.66</v>
      </c>
      <c r="DP7" s="24">
        <v>27.46</v>
      </c>
      <c r="DQ7" s="24">
        <v>29.93</v>
      </c>
      <c r="DR7" s="24">
        <v>31.89</v>
      </c>
      <c r="DS7" s="24">
        <v>42.2</v>
      </c>
      <c r="DT7" s="24">
        <v>1.0900000000000001</v>
      </c>
      <c r="DU7" s="24">
        <v>1.27</v>
      </c>
      <c r="DV7" s="24">
        <v>1.52</v>
      </c>
      <c r="DW7" s="24">
        <v>1.51</v>
      </c>
      <c r="DX7" s="24">
        <v>1.51</v>
      </c>
      <c r="DY7" s="24">
        <v>1.22</v>
      </c>
      <c r="DZ7" s="24">
        <v>1.61</v>
      </c>
      <c r="EA7" s="24">
        <v>2.08</v>
      </c>
      <c r="EB7" s="24">
        <v>2.74</v>
      </c>
      <c r="EC7" s="24">
        <v>3.24</v>
      </c>
      <c r="ED7" s="24">
        <v>9.4600000000000009</v>
      </c>
      <c r="EE7" s="24">
        <v>0.09</v>
      </c>
      <c r="EF7" s="24">
        <v>0.5</v>
      </c>
      <c r="EG7" s="24">
        <v>0.5</v>
      </c>
      <c r="EH7" s="24">
        <v>0.43</v>
      </c>
      <c r="EI7" s="24">
        <v>0.16</v>
      </c>
      <c r="EJ7" s="24">
        <v>0.09</v>
      </c>
      <c r="EK7" s="24">
        <v>0.17</v>
      </c>
      <c r="EL7" s="24">
        <v>0.13</v>
      </c>
      <c r="EM7" s="24">
        <v>0.06</v>
      </c>
      <c r="EN7" s="24">
        <v>0.08</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2026-02-17T02:43:35Z</cp:lastPrinted>
  <dcterms:created xsi:type="dcterms:W3CDTF">2025-12-23T05:56:44Z</dcterms:created>
  <dcterms:modified xsi:type="dcterms:W3CDTF">2026-02-17T02:43:40Z</dcterms:modified>
  <cp:category/>
</cp:coreProperties>
</file>