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city.tagajo.local\多賀城市\05-上下水道部\05-00-部共有\02 予算・決算関係\05_決算関係\Ｒ５決算関係\10 【翌年2月5日回答締め切り→〇月〇日HP掲載】経営比較分析表【新田・伊藤】☆\03_県からの打ち返し☆\02_下水道事業\"/>
    </mc:Choice>
  </mc:AlternateContent>
  <xr:revisionPtr revIDLastSave="0" documentId="13_ncr:1_{E35312F4-4867-4DB3-B1D5-F17DA307D444}" xr6:coauthVersionLast="47" xr6:coauthVersionMax="47" xr10:uidLastSave="{00000000-0000-0000-0000-000000000000}"/>
  <workbookProtection workbookAlgorithmName="SHA-512" workbookHashValue="D4dydPA8284mkSI0iNJGhlWIvArWnykyMbnrfuuPVbOKjAxpppKXGlXGhS5IG7D++G403EVGPnj9f4GLtGpqeA==" workbookSaltValue="QoU+h5pXxq8IWFgBB9jvQ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I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<sst xmlns="http://schemas.openxmlformats.org/spreadsheetml/2006/main" count="257" uniqueCount="116">
  <si>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</si>
  <si>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</si>
  <si>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</si>
  <si>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</si>
  <si>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</si>
  <si>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</si>
  <si>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</si>
  <si>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</si>
  <si>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</si>
  <si>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</si>
  <si>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</si>
  <si>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</si>
  <si>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</si>
  <si>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</si>
  <si>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</si>
  <si>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</si>
  <si>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</si>
  <si>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</si>
  <si>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</si>
  <si>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</si>
  <si>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</si>
  <si>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</si>
  <si>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</si>
  <si>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</si>
  <si>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</si>
  <si>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</si>
  <si>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</si>
  <si>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</si>
  <si>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</si>
  <si>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</si>
  <si>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</si>
  <si>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</si>
  <si>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</si>
  <si>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</si>
  <si>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</si>
  <si>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</si>
  <si>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</si>
  <si>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</si>
  <si>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</si>
  <si>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</si>
  <si>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</si>
  <si>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</si>
  <si>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</si>
  <si>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</si>
  <si>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</si>
  <si>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</si>
  <si>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</si>
  <si>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</si>
  <si>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</si>
  <si>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</si>
  <si>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</si>
  <si>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</si>
  <si>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</si>
  <si>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</si>
  <si>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</si>
  <si>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</si>
  <si>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</si>
  <si>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</si>
  <si>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</si>
  <si>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</si>
  <si>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</si>
  <si>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</si>
  <si>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</si>
  <si>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</si>
  <si>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</si>
  <si>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</si>
  <si>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</si>
  <si>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</si>
  <si>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</si>
  <si>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</si>
  <si>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</si>
  <si>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</si>
  <si>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</si>
  <si>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</si>
  <si>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</si>
  <si>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</si>
  <si>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</si>
  <si>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</si>
  <si>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</si>
  <si>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</si>
  <si>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</si>
  <si>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</si>
  <si>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</si>
  <si>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</si>
  <si>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</si>
  <si>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</si>
  <si>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</si>
  <si>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</si>
  <si>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</si>
  <si>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</si>
  <si>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</si>
  <si>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</si>
  <si>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</si>
  <si>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</si>
  <si>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</si>
  <si>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</si>
  <si>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</si>
  <si>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</si>
  <si>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</si>
  <si>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</si>
  <si>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</si>
  <si>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</si>
  <si>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</si>
  <si>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</si>
  <si>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</si>
  <si>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</si>
  <si>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</si>
  <si>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</si>
  <si>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</si>
  <si>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</si>
  <si>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</si>
  <si>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</si>
  <si>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</si>
  <si>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下水道事業の経営基盤の一つである下水道使用料については、人口減少や節水意識の浸透により今後、逓減していくものと予想しております。
　一方、下水道施設については、昭和５３年６月の供用開始から４０年以上が経過し老朽化が進み修繕や更新が必要とする施設が増加します。
　今後、本市としては、①多賀城市下水道事業経営戦略を中核とした計画に基づき、適正な下水道使用料の検討や更なる経営改善により経営基盤の強化を図るとともに、②ストックマネジメント計画を中心に下水道施設の適切な維持管理と保全を図ることで、適正な下水道サービスの提供を継続するとともに、将来的に大きな課題である下水道施設の大量更新に備えていきます。</t>
    <phoneticPr fontId="4"/>
  </si>
  <si>
    <r>
      <t xml:space="preserve">
</t>
    </r>
    <r>
      <rPr>
        <b/>
        <u/>
        <sz val="10"/>
        <color theme="1"/>
        <rFont val="ＭＳ ゴシック"/>
        <family val="3"/>
        <charset val="128"/>
      </rPr>
      <t>「①有形固定資産減価償却率」</t>
    </r>
    <r>
      <rPr>
        <sz val="10"/>
        <color theme="1"/>
        <rFont val="ＭＳ ゴシック"/>
        <family val="3"/>
        <charset val="128"/>
      </rPr>
      <t xml:space="preserve">：有形固定資産減価償却率は全国指数を大きく下回っていますが、これは令和２年度に企業会計に移行した際に資産を新たに取得したものと見なして帳簿価額を決定していることが影響しています。
</t>
    </r>
    <r>
      <rPr>
        <b/>
        <u/>
        <sz val="10"/>
        <color theme="1"/>
        <rFont val="ＭＳ ゴシック"/>
        <family val="3"/>
        <charset val="128"/>
      </rPr>
      <t>「➁管渠老朽化率</t>
    </r>
    <r>
      <rPr>
        <b/>
        <sz val="10"/>
        <color theme="1"/>
        <rFont val="ＭＳ ゴシック"/>
        <family val="3"/>
        <charset val="128"/>
      </rPr>
      <t>」</t>
    </r>
    <r>
      <rPr>
        <sz val="10"/>
        <color theme="1"/>
        <rFont val="ＭＳ ゴシック"/>
        <family val="3"/>
        <charset val="128"/>
      </rPr>
      <t xml:space="preserve">：全国指数を下回っていますが、昭和５３年６月の供用開始から４０年を超えて老朽化が進んでいる汚水管渠も多く、たわみなどが生じている箇所も見受けられることから、機能不全に陥らないように対策を講じていく必要があります。
</t>
    </r>
    <r>
      <rPr>
        <b/>
        <u/>
        <sz val="10"/>
        <color theme="1"/>
        <rFont val="ＭＳ ゴシック"/>
        <family val="3"/>
        <charset val="128"/>
      </rPr>
      <t>「③管渠改善率」</t>
    </r>
    <r>
      <rPr>
        <sz val="10"/>
        <color theme="1"/>
        <rFont val="ＭＳ ゴシック"/>
        <family val="3"/>
        <charset val="128"/>
      </rPr>
      <t xml:space="preserve">：計画的に管渠の更新や修繕に取り組んでいることにより全国指数を上回りました。布設年度の古い管渠やたわみが生じている個所から優先的に保全を施していますが、管渠改善率を大幅に引き上げたうえで更新や修繕を進めていくことは、多額の財源が必要になることから、耐用年数の延伸を図りながら、ストックマネジメント計画に基づき計画的かつ効果的な維持管理に取り組んでいます。
</t>
    </r>
    <phoneticPr fontId="4"/>
  </si>
  <si>
    <r>
      <rPr>
        <b/>
        <u/>
        <sz val="10"/>
        <color theme="1"/>
        <rFont val="ＭＳ ゴシック"/>
        <family val="3"/>
        <charset val="128"/>
      </rPr>
      <t>「①経常収支比率</t>
    </r>
    <r>
      <rPr>
        <sz val="10"/>
        <color theme="1"/>
        <rFont val="ＭＳ ゴシック"/>
        <family val="3"/>
        <charset val="128"/>
      </rPr>
      <t xml:space="preserve">」：経常収支比率は１００％を上回っていますが、これは雨水事業における利益が汚水事業における損失を上回り、結果として下水道事業会計全体として黒字となっていることが主な要因であり、より一層経営の合理化や財政基盤の強化が必要です。
</t>
    </r>
    <r>
      <rPr>
        <b/>
        <u/>
        <sz val="10"/>
        <color theme="1"/>
        <rFont val="ＭＳ ゴシック"/>
        <family val="3"/>
        <charset val="128"/>
      </rPr>
      <t>「➁累積欠損金比率」</t>
    </r>
    <r>
      <rPr>
        <sz val="10"/>
        <color theme="1"/>
        <rFont val="ＭＳ ゴシック"/>
        <family val="3"/>
        <charset val="128"/>
      </rPr>
      <t xml:space="preserve">：本市では欠損金が発生していないことから該当はありません。
</t>
    </r>
    <r>
      <rPr>
        <b/>
        <u/>
        <sz val="10"/>
        <color theme="1"/>
        <rFont val="ＭＳ ゴシック"/>
        <family val="3"/>
        <charset val="128"/>
      </rPr>
      <t>「③流動比率」</t>
    </r>
    <r>
      <rPr>
        <sz val="10"/>
        <color theme="1"/>
        <rFont val="ＭＳ ゴシック"/>
        <family val="3"/>
        <charset val="128"/>
      </rPr>
      <t xml:space="preserve">：流動比率は、前年度を大幅に上回っていますが、これは、令和５年度下期分の企業債償還金の支払期限が暦の関係上、翌年度４月１日であったこと及び年度末に完成した工事の工事費支払いが翌年度となり、現金預金及び未払金が一時的に増加したことが要因であり、引き続き短期的な債務に対する支払には相当留意する必要があります。
</t>
    </r>
    <r>
      <rPr>
        <b/>
        <u/>
        <sz val="10"/>
        <color theme="1"/>
        <rFont val="ＭＳ ゴシック"/>
        <family val="3"/>
        <charset val="128"/>
      </rPr>
      <t>「④企業債残高対事業規模比率」</t>
    </r>
    <r>
      <rPr>
        <sz val="10"/>
        <color theme="1"/>
        <rFont val="ＭＳ ゴシック"/>
        <family val="3"/>
        <charset val="128"/>
      </rPr>
      <t xml:space="preserve">：企業債の償還が計画的に進み企業債残高が減少し、全国指数を下回りました。
</t>
    </r>
    <r>
      <rPr>
        <b/>
        <u/>
        <sz val="10"/>
        <color theme="1"/>
        <rFont val="ＭＳ ゴシック"/>
        <family val="3"/>
        <charset val="128"/>
      </rPr>
      <t>「⑤経費回収率」</t>
    </r>
    <r>
      <rPr>
        <sz val="10"/>
        <color theme="1"/>
        <rFont val="ＭＳ ゴシック"/>
        <family val="3"/>
        <charset val="128"/>
      </rPr>
      <t xml:space="preserve">：経費回収率は１００％未満であり、汚水処理に要する経費を下水道使用料だけでは賄えきれていない状況で、一般会計からの繰入金に依存する経営となっていることから、財政基盤の強化のため、より一層経営の合理化による経費節減に努めるとともに、適正な下水道使用料について検討を進めていきます。
</t>
    </r>
    <r>
      <rPr>
        <b/>
        <u/>
        <sz val="10"/>
        <color theme="1"/>
        <rFont val="ＭＳ ゴシック"/>
        <family val="3"/>
        <charset val="128"/>
      </rPr>
      <t>「⑥汚水処理原価」</t>
    </r>
    <r>
      <rPr>
        <sz val="10"/>
        <color theme="1"/>
        <rFont val="ＭＳ ゴシック"/>
        <family val="3"/>
        <charset val="128"/>
      </rPr>
      <t xml:space="preserve">：企業債残高減少による企業債利子の減少や減価償却期間が満了した固定資産の増加に伴う減価償却費の減少等により汚水処理費が減少し、全国指数を下回る水準となりました。
</t>
    </r>
    <r>
      <rPr>
        <b/>
        <u/>
        <sz val="10"/>
        <color theme="1"/>
        <rFont val="ＭＳ ゴシック"/>
        <family val="3"/>
        <charset val="128"/>
      </rPr>
      <t>「⑧水洗化率」</t>
    </r>
    <r>
      <rPr>
        <sz val="10"/>
        <color theme="1"/>
        <rFont val="ＭＳ ゴシック"/>
        <family val="3"/>
        <charset val="128"/>
      </rPr>
      <t xml:space="preserve">：早い時期から下水道未普及地域の解消促進や下水道への接続勧奨に努めてきたことから、全国指数と比較して、高い値で推移しています。
</t>
    </r>
    <rPh sb="195" eb="197">
      <t>レイワ</t>
    </rPh>
    <rPh sb="198" eb="200">
      <t>ネンド</t>
    </rPh>
    <rPh sb="200" eb="203">
      <t>シモキブン</t>
    </rPh>
    <rPh sb="204" eb="210">
      <t>キギョウサイショウカンキン</t>
    </rPh>
    <rPh sb="211" eb="213">
      <t>シハラ</t>
    </rPh>
    <rPh sb="213" eb="215">
      <t>キゲン</t>
    </rPh>
    <rPh sb="216" eb="217">
      <t>コヨミ</t>
    </rPh>
    <rPh sb="218" eb="221">
      <t>カンケイジョウ</t>
    </rPh>
    <rPh sb="222" eb="225">
      <t>ヨクネンド</t>
    </rPh>
    <rPh sb="226" eb="227">
      <t>ツキ</t>
    </rPh>
    <rPh sb="228" eb="229">
      <t>ニチ</t>
    </rPh>
    <rPh sb="235" eb="236">
      <t>オヨ</t>
    </rPh>
    <rPh sb="237" eb="240">
      <t>ネンドマツ</t>
    </rPh>
    <rPh sb="241" eb="243">
      <t>カンセイ</t>
    </rPh>
    <rPh sb="245" eb="247">
      <t>コウジ</t>
    </rPh>
    <rPh sb="248" eb="253">
      <t>コウジヒシハラ</t>
    </rPh>
    <rPh sb="272" eb="275">
      <t>イチジテキ</t>
    </rPh>
    <rPh sb="283" eb="285">
      <t>ヨウイン</t>
    </rPh>
    <rPh sb="532" eb="535">
      <t>キギョウサイ</t>
    </rPh>
    <rPh sb="535" eb="537">
      <t>ザンダカ</t>
    </rPh>
    <rPh sb="537" eb="539">
      <t>ゲンショウ</t>
    </rPh>
    <rPh sb="548" eb="550">
      <t>ゲンショウ</t>
    </rPh>
    <rPh sb="551" eb="555">
      <t>ゲンカショウキャク</t>
    </rPh>
    <rPh sb="555" eb="557">
      <t>キカン</t>
    </rPh>
    <rPh sb="558" eb="560">
      <t>マンリョウ</t>
    </rPh>
    <rPh sb="562" eb="564">
      <t>コテイ</t>
    </rPh>
    <rPh sb="567" eb="569">
      <t>ゾウカ</t>
    </rPh>
    <rPh sb="570" eb="571">
      <t>トモナ</t>
    </rPh>
    <rPh sb="578" eb="580">
      <t>ゲンショウ</t>
    </rPh>
    <rPh sb="580" eb="581">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</si>
</sst>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u/>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0.09</c:v>
                </c:pt>
                <c:pt idx="2">
                  <c:v>0.5</c:v>
                </c:pt>
                <c:pt idx="3">
                  <c:v>0.5</c:v>
                </c:pt>
                <c:pt idx="4">
                  <c:v>0.43</c:v>
                </c:pt>
              </c:numCache>
            </c:numRef>
          </c:val>
          <c:extLst>
            <c:ext xmlns:c16="http://schemas.microsoft.com/office/drawing/2014/chart" uri="{C3380CC4-5D6E-409C-BE32-E72D297353CC}">
              <c16:uniqueId val="{00000000-39A0-4EE8-8CEF-D7C7BD70DF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39A0-4EE8-8CEF-D7C7BD70DF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AB-4D55-BBE5-F645E30FCD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E5AB-4D55-BBE5-F645E30FCD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98.72</c:v>
                </c:pt>
                <c:pt idx="2">
                  <c:v>98.88</c:v>
                </c:pt>
                <c:pt idx="3">
                  <c:v>98.9</c:v>
                </c:pt>
                <c:pt idx="4">
                  <c:v>99.01</c:v>
                </c:pt>
              </c:numCache>
            </c:numRef>
          </c:val>
          <c:extLst>
            <c:ext xmlns:c16="http://schemas.microsoft.com/office/drawing/2014/chart" uri="{C3380CC4-5D6E-409C-BE32-E72D297353CC}">
              <c16:uniqueId val="{00000000-3D43-45D0-A7C9-0797FCC871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3D43-45D0-A7C9-0797FCC871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104.69</c:v>
                </c:pt>
                <c:pt idx="2">
                  <c:v>102.96</c:v>
                </c:pt>
                <c:pt idx="3">
                  <c:v>106.16</c:v>
                </c:pt>
                <c:pt idx="4">
                  <c:v>105.7</c:v>
                </c:pt>
              </c:numCache>
            </c:numRef>
          </c:val>
          <c:extLst>
            <c:ext xmlns:c16="http://schemas.microsoft.com/office/drawing/2014/chart" uri="{C3380CC4-5D6E-409C-BE32-E72D297353CC}">
              <c16:uniqueId val="{00000000-6AAB-4E1F-8FB6-6E204CBE36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6AAB-4E1F-8FB6-6E204CBE36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3.54</c:v>
                </c:pt>
                <c:pt idx="2">
                  <c:v>6.97</c:v>
                </c:pt>
                <c:pt idx="3">
                  <c:v>10.4</c:v>
                </c:pt>
                <c:pt idx="4">
                  <c:v>13.5</c:v>
                </c:pt>
              </c:numCache>
            </c:numRef>
          </c:val>
          <c:extLst>
            <c:ext xmlns:c16="http://schemas.microsoft.com/office/drawing/2014/chart" uri="{C3380CC4-5D6E-409C-BE32-E72D297353CC}">
              <c16:uniqueId val="{00000000-3A58-48C3-A431-5DAF0BBD40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3A58-48C3-A431-5DAF0BBD40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1.0900000000000001</c:v>
                </c:pt>
                <c:pt idx="2">
                  <c:v>1.27</c:v>
                </c:pt>
                <c:pt idx="3">
                  <c:v>1.52</c:v>
                </c:pt>
                <c:pt idx="4">
                  <c:v>1.51</c:v>
                </c:pt>
              </c:numCache>
            </c:numRef>
          </c:val>
          <c:extLst>
            <c:ext xmlns:c16="http://schemas.microsoft.com/office/drawing/2014/chart" uri="{C3380CC4-5D6E-409C-BE32-E72D297353CC}">
              <c16:uniqueId val="{00000000-B367-4D10-8B24-7128E01347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B367-4D10-8B24-7128E01347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CE-41A3-9130-A09030001A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65CE-41A3-9130-A09030001A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10.32</c:v>
                </c:pt>
                <c:pt idx="2">
                  <c:v>8.33</c:v>
                </c:pt>
                <c:pt idx="3">
                  <c:v>7.66</c:v>
                </c:pt>
                <c:pt idx="4">
                  <c:v>36.33</c:v>
                </c:pt>
              </c:numCache>
            </c:numRef>
          </c:val>
          <c:extLst>
            <c:ext xmlns:c16="http://schemas.microsoft.com/office/drawing/2014/chart" uri="{C3380CC4-5D6E-409C-BE32-E72D297353CC}">
              <c16:uniqueId val="{00000000-B886-43DF-BF36-08212C349E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B886-43DF-BF36-08212C349E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671.51</c:v>
                </c:pt>
                <c:pt idx="2">
                  <c:v>652.66</c:v>
                </c:pt>
                <c:pt idx="3">
                  <c:v>664.68</c:v>
                </c:pt>
                <c:pt idx="4">
                  <c:v>619.45000000000005</c:v>
                </c:pt>
              </c:numCache>
            </c:numRef>
          </c:val>
          <c:extLst>
            <c:ext xmlns:c16="http://schemas.microsoft.com/office/drawing/2014/chart" uri="{C3380CC4-5D6E-409C-BE32-E72D297353CC}">
              <c16:uniqueId val="{00000000-6E5B-498B-9FEC-4255A09B07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6E5B-498B-9FEC-4255A09B07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91.26</c:v>
                </c:pt>
                <c:pt idx="2">
                  <c:v>88.78</c:v>
                </c:pt>
                <c:pt idx="3">
                  <c:v>88.4</c:v>
                </c:pt>
                <c:pt idx="4">
                  <c:v>90.02</c:v>
                </c:pt>
              </c:numCache>
            </c:numRef>
          </c:val>
          <c:extLst>
            <c:ext xmlns:c16="http://schemas.microsoft.com/office/drawing/2014/chart" uri="{C3380CC4-5D6E-409C-BE32-E72D297353CC}">
              <c16:uniqueId val="{00000000-8268-4F07-809F-7DDFDAA751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8268-4F07-809F-7DDFDAA751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134.22</c:v>
                </c:pt>
                <c:pt idx="2">
                  <c:v>138.59</c:v>
                </c:pt>
                <c:pt idx="3">
                  <c:v>139.61000000000001</c:v>
                </c:pt>
                <c:pt idx="4">
                  <c:v>136.79</c:v>
                </c:pt>
              </c:numCache>
            </c:numRef>
          </c:val>
          <c:extLst>
            <c:ext xmlns:c16="http://schemas.microsoft.com/office/drawing/2014/chart" uri="{C3380CC4-5D6E-409C-BE32-E72D297353CC}">
              <c16:uniqueId val="{00000000-15D6-4770-B015-EE19B00BC8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15D6-4770-B015-EE19B00BC8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6" zoomScaleNormal="100" workbookViewId="0">
      <selection activeCell="CC30" sqref="CC3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宮城県　多賀城市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62061</v>
      </c>
      <c r="AM8" s="41"/>
      <c r="AN8" s="41"/>
      <c r="AO8" s="41"/>
      <c r="AP8" s="41"/>
      <c r="AQ8" s="41"/>
      <c r="AR8" s="41"/>
      <c r="AS8" s="41"/>
      <c r="AT8" s="34">
        <f>データ!T6</f>
        <v>19.690000000000001</v>
      </c>
      <c r="AU8" s="34"/>
      <c r="AV8" s="34"/>
      <c r="AW8" s="34"/>
      <c r="AX8" s="34"/>
      <c r="AY8" s="34"/>
      <c r="AZ8" s="34"/>
      <c r="BA8" s="34"/>
      <c r="BB8" s="34">
        <f>データ!U6</f>
        <v>3151.9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72.3</v>
      </c>
      <c r="J10" s="34"/>
      <c r="K10" s="34"/>
      <c r="L10" s="34"/>
      <c r="M10" s="34"/>
      <c r="N10" s="34"/>
      <c r="O10" s="34"/>
      <c r="P10" s="34">
        <f>データ!P6</f>
        <v>99.9</v>
      </c>
      <c r="Q10" s="34"/>
      <c r="R10" s="34"/>
      <c r="S10" s="34"/>
      <c r="T10" s="34"/>
      <c r="U10" s="34"/>
      <c r="V10" s="34"/>
      <c r="W10" s="34">
        <f>データ!Q6</f>
        <v>85.91</v>
      </c>
      <c r="X10" s="34"/>
      <c r="Y10" s="34"/>
      <c r="Z10" s="34"/>
      <c r="AA10" s="34"/>
      <c r="AB10" s="34"/>
      <c r="AC10" s="34"/>
      <c r="AD10" s="41">
        <f>データ!R6</f>
        <v>2035</v>
      </c>
      <c r="AE10" s="41"/>
      <c r="AF10" s="41"/>
      <c r="AG10" s="41"/>
      <c r="AH10" s="41"/>
      <c r="AI10" s="41"/>
      <c r="AJ10" s="41"/>
      <c r="AK10" s="2"/>
      <c r="AL10" s="41">
        <f>データ!V6</f>
        <v>61722</v>
      </c>
      <c r="AM10" s="41"/>
      <c r="AN10" s="41"/>
      <c r="AO10" s="41"/>
      <c r="AP10" s="41"/>
      <c r="AQ10" s="41"/>
      <c r="AR10" s="41"/>
      <c r="AS10" s="41"/>
      <c r="AT10" s="34">
        <f>データ!W6</f>
        <v>13.96</v>
      </c>
      <c r="AU10" s="34"/>
      <c r="AV10" s="34"/>
      <c r="AW10" s="34"/>
      <c r="AX10" s="34"/>
      <c r="AY10" s="34"/>
      <c r="AZ10" s="34"/>
      <c r="BA10" s="34"/>
      <c r="BB10" s="34">
        <f>データ!X6</f>
        <v>4421.3500000000004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sTyneb14LCmbUezVWCpW+j3tZ37bwECtgOLEy1L4caH+8Cf2TgmroOYNArR7Obpg4a5PupyHM+vz+YHm5YU7w==" saltValue="ywy8P7ih/kaCX8m4RMeV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42099</v>
      </c>
      <c r="D6" s="19">
        <f t="shared" si="3"/>
        <v>46</v>
      </c>
      <c r="E6" s="19">
        <f t="shared" si="3"/>
        <v>17</v>
      </c>
      <c r="F6" s="19">
        <f t="shared" si="3"/>
        <v>1</v>
      </c>
      <c r="G6" s="19">
        <f t="shared" si="3"/>
        <v>0</v>
      </c>
      <c r="H6" s="19" t="str">
        <f t="shared" si="3"/>
        <v>宮城県　多賀城市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72.3</v>
      </c>
      <c r="P6" s="20">
        <f t="shared" si="3"/>
        <v>99.9</v>
      </c>
      <c r="Q6" s="20">
        <f t="shared" si="3"/>
        <v>85.91</v>
      </c>
      <c r="R6" s="20">
        <f t="shared" si="3"/>
        <v>2035</v>
      </c>
      <c r="S6" s="20">
        <f t="shared" si="3"/>
        <v>62061</v>
      </c>
      <c r="T6" s="20">
        <f t="shared" si="3"/>
        <v>19.690000000000001</v>
      </c>
      <c r="U6" s="20">
        <f t="shared" si="3"/>
        <v>3151.9</v>
      </c>
      <c r="V6" s="20">
        <f t="shared" si="3"/>
        <v>61722</v>
      </c>
      <c r="W6" s="20">
        <f t="shared" si="3"/>
        <v>13.96</v>
      </c>
      <c r="X6" s="20">
        <f t="shared" si="3"/>
        <v>4421.3500000000004</v>
      </c>
      <c r="Y6" s="21" t="str">
        <f>IF(Y7="",NA(),Y7)</f>
        <v>-</v>
      </c>
      <c r="Z6" s="21">
        <f t="shared" ref="Z6:AH6" si="4">IF(Z7="",NA(),Z7)</f>
        <v>104.69</v>
      </c>
      <c r="AA6" s="21">
        <f t="shared" si="4"/>
        <v>102.96</v>
      </c>
      <c r="AB6" s="21">
        <f t="shared" si="4"/>
        <v>106.16</v>
      </c>
      <c r="AC6" s="21">
        <f t="shared" si="4"/>
        <v>105.7</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10.32</v>
      </c>
      <c r="AW6" s="21">
        <f t="shared" si="6"/>
        <v>8.33</v>
      </c>
      <c r="AX6" s="21">
        <f t="shared" si="6"/>
        <v>7.66</v>
      </c>
      <c r="AY6" s="21">
        <f t="shared" si="6"/>
        <v>36.33</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671.51</v>
      </c>
      <c r="BH6" s="21">
        <f t="shared" si="7"/>
        <v>652.66</v>
      </c>
      <c r="BI6" s="21">
        <f t="shared" si="7"/>
        <v>664.68</v>
      </c>
      <c r="BJ6" s="21">
        <f t="shared" si="7"/>
        <v>619.45000000000005</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91.26</v>
      </c>
      <c r="BS6" s="21">
        <f t="shared" si="8"/>
        <v>88.78</v>
      </c>
      <c r="BT6" s="21">
        <f t="shared" si="8"/>
        <v>88.4</v>
      </c>
      <c r="BU6" s="21">
        <f t="shared" si="8"/>
        <v>90.02</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134.22</v>
      </c>
      <c r="CD6" s="21">
        <f t="shared" si="9"/>
        <v>138.59</v>
      </c>
      <c r="CE6" s="21">
        <f t="shared" si="9"/>
        <v>139.61000000000001</v>
      </c>
      <c r="CF6" s="21">
        <f t="shared" si="9"/>
        <v>136.79</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98.72</v>
      </c>
      <c r="CZ6" s="21">
        <f t="shared" si="11"/>
        <v>98.88</v>
      </c>
      <c r="DA6" s="21">
        <f t="shared" si="11"/>
        <v>98.9</v>
      </c>
      <c r="DB6" s="21">
        <f t="shared" si="11"/>
        <v>99.01</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3.54</v>
      </c>
      <c r="DK6" s="21">
        <f t="shared" si="12"/>
        <v>6.97</v>
      </c>
      <c r="DL6" s="21">
        <f t="shared" si="12"/>
        <v>10.4</v>
      </c>
      <c r="DM6" s="21">
        <f t="shared" si="12"/>
        <v>13.5</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1">
        <f t="shared" ref="DU6:EC6" si="13">IF(DU7="",NA(),DU7)</f>
        <v>1.0900000000000001</v>
      </c>
      <c r="DV6" s="21">
        <f t="shared" si="13"/>
        <v>1.27</v>
      </c>
      <c r="DW6" s="21">
        <f t="shared" si="13"/>
        <v>1.52</v>
      </c>
      <c r="DX6" s="21">
        <f t="shared" si="13"/>
        <v>1.51</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0.09</v>
      </c>
      <c r="EG6" s="21">
        <f t="shared" si="14"/>
        <v>0.5</v>
      </c>
      <c r="EH6" s="21">
        <f t="shared" si="14"/>
        <v>0.5</v>
      </c>
      <c r="EI6" s="21">
        <f t="shared" si="14"/>
        <v>0.43</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42099</v>
      </c>
      <c r="D7" s="23">
        <v>46</v>
      </c>
      <c r="E7" s="23">
        <v>17</v>
      </c>
      <c r="F7" s="23">
        <v>1</v>
      </c>
      <c r="G7" s="23">
        <v>0</v>
      </c>
      <c r="H7" s="23" t="s">
        <v>96</v>
      </c>
      <c r="I7" s="23" t="s">
        <v>97</v>
      </c>
      <c r="J7" s="23" t="s">
        <v>98</v>
      </c>
      <c r="K7" s="23" t="s">
        <v>99</v>
      </c>
      <c r="L7" s="23" t="s">
        <v>100</v>
      </c>
      <c r="M7" s="23" t="s">
        <v>101</v>
      </c>
      <c r="N7" s="24" t="s">
        <v>102</v>
      </c>
      <c r="O7" s="24">
        <v>72.3</v>
      </c>
      <c r="P7" s="24">
        <v>99.9</v>
      </c>
      <c r="Q7" s="24">
        <v>85.91</v>
      </c>
      <c r="R7" s="24">
        <v>2035</v>
      </c>
      <c r="S7" s="24">
        <v>62061</v>
      </c>
      <c r="T7" s="24">
        <v>19.690000000000001</v>
      </c>
      <c r="U7" s="24">
        <v>3151.9</v>
      </c>
      <c r="V7" s="24">
        <v>61722</v>
      </c>
      <c r="W7" s="24">
        <v>13.96</v>
      </c>
      <c r="X7" s="24">
        <v>4421.3500000000004</v>
      </c>
      <c r="Y7" s="24" t="s">
        <v>102</v>
      </c>
      <c r="Z7" s="24">
        <v>104.69</v>
      </c>
      <c r="AA7" s="24">
        <v>102.96</v>
      </c>
      <c r="AB7" s="24">
        <v>106.16</v>
      </c>
      <c r="AC7" s="24">
        <v>105.7</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10.32</v>
      </c>
      <c r="AW7" s="24">
        <v>8.33</v>
      </c>
      <c r="AX7" s="24">
        <v>7.66</v>
      </c>
      <c r="AY7" s="24">
        <v>36.33</v>
      </c>
      <c r="AZ7" s="24" t="s">
        <v>102</v>
      </c>
      <c r="BA7" s="24">
        <v>67.930000000000007</v>
      </c>
      <c r="BB7" s="24">
        <v>68.53</v>
      </c>
      <c r="BC7" s="24">
        <v>69.180000000000007</v>
      </c>
      <c r="BD7" s="24">
        <v>76.319999999999993</v>
      </c>
      <c r="BE7" s="24">
        <v>78.430000000000007</v>
      </c>
      <c r="BF7" s="24" t="s">
        <v>102</v>
      </c>
      <c r="BG7" s="24">
        <v>671.51</v>
      </c>
      <c r="BH7" s="24">
        <v>652.66</v>
      </c>
      <c r="BI7" s="24">
        <v>664.68</v>
      </c>
      <c r="BJ7" s="24">
        <v>619.45000000000005</v>
      </c>
      <c r="BK7" s="24" t="s">
        <v>102</v>
      </c>
      <c r="BL7" s="24">
        <v>857.88</v>
      </c>
      <c r="BM7" s="24">
        <v>825.1</v>
      </c>
      <c r="BN7" s="24">
        <v>789.87</v>
      </c>
      <c r="BO7" s="24">
        <v>749.43</v>
      </c>
      <c r="BP7" s="24">
        <v>630.82000000000005</v>
      </c>
      <c r="BQ7" s="24" t="s">
        <v>102</v>
      </c>
      <c r="BR7" s="24">
        <v>91.26</v>
      </c>
      <c r="BS7" s="24">
        <v>88.78</v>
      </c>
      <c r="BT7" s="24">
        <v>88.4</v>
      </c>
      <c r="BU7" s="24">
        <v>90.02</v>
      </c>
      <c r="BV7" s="24" t="s">
        <v>102</v>
      </c>
      <c r="BW7" s="24">
        <v>94.97</v>
      </c>
      <c r="BX7" s="24">
        <v>97.07</v>
      </c>
      <c r="BY7" s="24">
        <v>98.06</v>
      </c>
      <c r="BZ7" s="24">
        <v>98.46</v>
      </c>
      <c r="CA7" s="24">
        <v>97.81</v>
      </c>
      <c r="CB7" s="24" t="s">
        <v>102</v>
      </c>
      <c r="CC7" s="24">
        <v>134.22</v>
      </c>
      <c r="CD7" s="24">
        <v>138.59</v>
      </c>
      <c r="CE7" s="24">
        <v>139.61000000000001</v>
      </c>
      <c r="CF7" s="24">
        <v>136.79</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98.72</v>
      </c>
      <c r="CZ7" s="24">
        <v>98.88</v>
      </c>
      <c r="DA7" s="24">
        <v>98.9</v>
      </c>
      <c r="DB7" s="24">
        <v>99.01</v>
      </c>
      <c r="DC7" s="24" t="s">
        <v>102</v>
      </c>
      <c r="DD7" s="24">
        <v>92.72</v>
      </c>
      <c r="DE7" s="24">
        <v>92.88</v>
      </c>
      <c r="DF7" s="24">
        <v>92.9</v>
      </c>
      <c r="DG7" s="24">
        <v>92.89</v>
      </c>
      <c r="DH7" s="24">
        <v>95.91</v>
      </c>
      <c r="DI7" s="24" t="s">
        <v>102</v>
      </c>
      <c r="DJ7" s="24">
        <v>3.54</v>
      </c>
      <c r="DK7" s="24">
        <v>6.97</v>
      </c>
      <c r="DL7" s="24">
        <v>10.4</v>
      </c>
      <c r="DM7" s="24">
        <v>13.5</v>
      </c>
      <c r="DN7" s="24" t="s">
        <v>102</v>
      </c>
      <c r="DO7" s="24">
        <v>23.79</v>
      </c>
      <c r="DP7" s="24">
        <v>25.66</v>
      </c>
      <c r="DQ7" s="24">
        <v>27.46</v>
      </c>
      <c r="DR7" s="24">
        <v>29.93</v>
      </c>
      <c r="DS7" s="24">
        <v>41.09</v>
      </c>
      <c r="DT7" s="24" t="s">
        <v>102</v>
      </c>
      <c r="DU7" s="24">
        <v>1.0900000000000001</v>
      </c>
      <c r="DV7" s="24">
        <v>1.27</v>
      </c>
      <c r="DW7" s="24">
        <v>1.52</v>
      </c>
      <c r="DX7" s="24">
        <v>1.51</v>
      </c>
      <c r="DY7" s="24" t="s">
        <v>102</v>
      </c>
      <c r="DZ7" s="24">
        <v>1.22</v>
      </c>
      <c r="EA7" s="24">
        <v>1.61</v>
      </c>
      <c r="EB7" s="24">
        <v>2.08</v>
      </c>
      <c r="EC7" s="24">
        <v>2.74</v>
      </c>
      <c r="ED7" s="24">
        <v>8.68</v>
      </c>
      <c r="EE7" s="24" t="s">
        <v>102</v>
      </c>
      <c r="EF7" s="24">
        <v>0.09</v>
      </c>
      <c r="EG7" s="24">
        <v>0.5</v>
      </c>
      <c r="EH7" s="24">
        <v>0.5</v>
      </c>
      <c r="EI7" s="24">
        <v>0.43</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6ED8844085A434588993B310BE0BBB1" ma:contentTypeVersion="11" ma:contentTypeDescription="新しいドキュメントを作成します。" ma:contentTypeScope="" ma:versionID="3209e12016e9337fb985b81910f2f26e">
  <xsd:schema xmlns:xsd="http://www.w3.org/2001/XMLSchema" xmlns:xs="http://www.w3.org/2001/XMLSchema" xmlns:p="http://schemas.microsoft.com/office/2006/metadata/properties" xmlns:ns2="46e93286-111d-4aaa-ba56-e7c8494cdca0" xmlns:ns3="0b555a7b-539c-401f-9e11-bbcb1eb23ab2" targetNamespace="http://schemas.microsoft.com/office/2006/metadata/properties" ma:root="true" ma:fieldsID="5e66aaa2a46f6f54cd02dc8988266bd8" ns2:_="" ns3:_="">
    <xsd:import namespace="46e93286-111d-4aaa-ba56-e7c8494cdca0"/>
    <xsd:import namespace="0b555a7b-539c-401f-9e11-bbcb1eb23a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93286-111d-4aaa-ba56-e7c8494cdc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bf3f16b-8f6b-48bf-b46e-9adf5490c24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55a7b-539c-401f-9e11-bbcb1eb23ab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656092-8da5-4b75-94a6-3866b97e6c6b}" ma:internalName="TaxCatchAll" ma:showField="CatchAllData" ma:web="0b555a7b-539c-401f-9e11-bbcb1eb23a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b555a7b-539c-401f-9e11-bbcb1eb23ab2" xsi:nil="true"/>
    <lcf76f155ced4ddcb4097134ff3c332f xmlns="46e93286-111d-4aaa-ba56-e7c8494cdc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10EC9F-93A1-4981-B77B-133B5689C4D6}"/>
</file>

<file path=customXml/itemProps2.xml><?xml version="1.0" encoding="utf-8"?>
<ds:datastoreItem xmlns:ds="http://schemas.openxmlformats.org/officeDocument/2006/customXml" ds:itemID="{3DE628C3-9261-43E4-88B2-C4D38DB7C05F}"/>
</file>

<file path=customXml/itemProps3.xml><?xml version="1.0" encoding="utf-8"?>
<ds:datastoreItem xmlns:ds="http://schemas.openxmlformats.org/officeDocument/2006/customXml" ds:itemID="{C8F80152-38A9-4B07-B87D-A34238FFC9E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学</cp:lastModifiedBy>
  <cp:lastPrinted>2025-02-18T05:05:08Z</cp:lastPrinted>
  <dcterms:created xsi:type="dcterms:W3CDTF">2025-01-24T06:58:03Z</dcterms:created>
  <dcterms:modified xsi:type="dcterms:W3CDTF">2025-02-18T05:06:31Z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0x01010096ED8844085A434588993B310BE0BBB1</vt:lpwstr>
  </property>
</Properties>
</file>