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showInkAnnotation="0" defaultThemeVersion="124226"/>
  <xr:revisionPtr revIDLastSave="0" documentId="13_ncr:1_{C3DE29A9-D30E-4835-A30F-CE5FC4B5DB85}" xr6:coauthVersionLast="47" xr6:coauthVersionMax="47" xr10:uidLastSave="{00000000-0000-0000-0000-000000000000}"/>
  <bookViews>
    <workbookView xWindow="-120" yWindow="-120" windowWidth="38640" windowHeight="21240" xr2:uid="{00000000-000D-0000-FFFF-FFFF00000000}"/>
  </bookViews>
  <sheets>
    <sheet name="01入力票（その１）" sheetId="5" r:id="rId1"/>
    <sheet name="02入力票（その２）" sheetId="4" r:id="rId2"/>
    <sheet name="03物品・役務" sheetId="9" r:id="rId3"/>
    <sheet name="04資格審査ﾁｪｯｸ表（物品役務）" sheetId="19" r:id="rId4"/>
    <sheet name="05WorkSheet" sheetId="24" r:id="rId5"/>
  </sheets>
  <definedNames>
    <definedName name="_xlnm._FilterDatabase" localSheetId="2" hidden="1">'03物品・役務'!$Q$88:$Q$89</definedName>
    <definedName name="_xlnm.Print_Area" localSheetId="0">'01入力票（その１）'!$A$1:$H$35</definedName>
    <definedName name="_xlnm.Print_Area" localSheetId="1">'02入力票（その２）'!$A$2:$I$168</definedName>
    <definedName name="_xlnm.Print_Area" localSheetId="2">'03物品・役務'!$B$1:$R$284</definedName>
    <definedName name="_xlnm.Print_Area" localSheetId="3">'04資格審査ﾁｪｯｸ表（物品役務）'!$A$1:$P$27</definedName>
    <definedName name="_xlnm.Print_Area" localSheetId="4">'05WorkSheet'!$A$1:$NX$6</definedName>
    <definedName name="_xlnm.Print_Titles" localSheetId="1">'02入力票（その２）'!$2:$3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5" l="1"/>
  <c r="C8" i="5"/>
  <c r="C9" i="5"/>
  <c r="C10" i="5"/>
  <c r="C11" i="5"/>
  <c r="C12" i="5"/>
  <c r="C13" i="5"/>
  <c r="C14" i="5"/>
  <c r="C15" i="5"/>
  <c r="C16" i="5"/>
  <c r="C17" i="5"/>
  <c r="C6" i="5"/>
  <c r="I29" i="4" l="1"/>
  <c r="I48" i="4"/>
  <c r="I4" i="4" l="1"/>
  <c r="I5" i="4"/>
  <c r="I89" i="4" l="1"/>
  <c r="P10" i="5" l="1"/>
  <c r="P11" i="5"/>
  <c r="C18" i="5" l="1"/>
  <c r="D162" i="9"/>
  <c r="B162" i="9" s="1"/>
  <c r="I40" i="4"/>
  <c r="I41" i="4" s="1"/>
  <c r="I21" i="4"/>
  <c r="IL6" i="24" l="1"/>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IN6" i="24"/>
  <c r="NS6" i="24"/>
  <c r="NQ6" i="24"/>
  <c r="NP6" i="24"/>
  <c r="NO6" i="24"/>
  <c r="NN6" i="24"/>
  <c r="NL6" i="24"/>
  <c r="NK6" i="24"/>
  <c r="NJ6" i="24"/>
  <c r="LC6" i="24"/>
  <c r="LB6" i="24"/>
  <c r="LA6" i="24"/>
  <c r="KZ6" i="24"/>
  <c r="KY6" i="24"/>
  <c r="JK6" i="24"/>
  <c r="IR6" i="24"/>
  <c r="IQ6" i="24"/>
  <c r="DM6" i="24"/>
  <c r="BF6" i="24"/>
  <c r="BE6" i="24"/>
  <c r="AU6" i="24"/>
  <c r="DN6" i="24" l="1"/>
  <c r="E273" i="9" l="1"/>
  <c r="I166" i="4"/>
  <c r="KX6" i="24" l="1"/>
  <c r="J2" i="9"/>
  <c r="IE6" i="2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NI6" i="24"/>
  <c r="NH6" i="24"/>
  <c r="MY6" i="24"/>
  <c r="MX6" i="24"/>
  <c r="MW6" i="24"/>
  <c r="MV6" i="24"/>
  <c r="MU6" i="24"/>
  <c r="MT6" i="24"/>
  <c r="MS6" i="24"/>
  <c r="MR6" i="24"/>
  <c r="MQ6" i="24"/>
  <c r="LU6" i="24"/>
  <c r="LT6" i="24"/>
  <c r="LS6" i="24"/>
  <c r="LR6" i="24"/>
  <c r="LQ6" i="24"/>
  <c r="LP6" i="24"/>
  <c r="LO6" i="24"/>
  <c r="LN6" i="24"/>
  <c r="LM6" i="24"/>
  <c r="LL6" i="24"/>
  <c r="LK6" i="24"/>
  <c r="LJ6" i="24"/>
  <c r="LI6" i="24"/>
  <c r="LH6" i="24"/>
  <c r="LF6" i="24"/>
  <c r="LE6" i="24"/>
  <c r="NG6" i="24"/>
  <c r="NF6" i="24"/>
  <c r="NE6" i="24"/>
  <c r="ND6" i="24"/>
  <c r="NC6" i="24"/>
  <c r="NB6" i="24"/>
  <c r="NA6" i="24"/>
  <c r="MH6" i="24"/>
  <c r="MD6" i="24"/>
  <c r="LZ6" i="24"/>
  <c r="II6" i="24"/>
  <c r="IA6" i="24"/>
  <c r="HW6" i="24"/>
  <c r="HS6" i="24"/>
  <c r="HO6" i="24"/>
  <c r="HK6" i="24"/>
  <c r="HG6" i="24"/>
  <c r="HC6" i="24"/>
  <c r="GY6" i="24"/>
  <c r="GU6" i="24"/>
  <c r="GQ6" i="24"/>
  <c r="GM6" i="24"/>
  <c r="GI6" i="24"/>
  <c r="GE6" i="24"/>
  <c r="GA6" i="24"/>
  <c r="FW6" i="24"/>
  <c r="FS6" i="24"/>
  <c r="FO6" i="24"/>
  <c r="FH6" i="24"/>
  <c r="FD6" i="24"/>
  <c r="EZ6" i="24"/>
  <c r="EV6" i="24"/>
  <c r="ER6" i="24"/>
  <c r="EN6" i="24"/>
  <c r="EG6" i="24"/>
  <c r="EC6" i="24"/>
  <c r="DY6" i="24"/>
  <c r="DU6" i="24"/>
  <c r="LX6" i="24" l="1"/>
  <c r="MN6" i="24"/>
  <c r="MB6" i="24"/>
  <c r="MJ6" i="24"/>
  <c r="CN6" i="24"/>
  <c r="S44" i="9"/>
  <c r="MZ6" i="24"/>
  <c r="MF6" i="24"/>
  <c r="LV6" i="24"/>
  <c r="MP6" i="24"/>
  <c r="ML6" i="24"/>
  <c r="LD6" i="24"/>
  <c r="S82" i="9"/>
  <c r="S43" i="9"/>
  <c r="S42" i="9"/>
  <c r="S80" i="9"/>
  <c r="LG6" i="24"/>
  <c r="LW6" i="24"/>
  <c r="LY6" i="24"/>
  <c r="MA6" i="24"/>
  <c r="MC6" i="24"/>
  <c r="ME6" i="24"/>
  <c r="MG6" i="24"/>
  <c r="MI6" i="24"/>
  <c r="MK6" i="24"/>
  <c r="MM6" i="24"/>
  <c r="MO6" i="2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I132" i="4"/>
  <c r="I131" i="4"/>
  <c r="JO6" i="24" s="1"/>
  <c r="I130" i="4"/>
  <c r="JN6" i="24" s="1"/>
  <c r="I129" i="4"/>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L6" i="24"/>
  <c r="C5" i="24" s="1"/>
  <c r="K6" i="24"/>
  <c r="B5" i="24" s="1"/>
  <c r="AE6" i="24" l="1"/>
  <c r="N147" i="9"/>
  <c r="BC6" i="24"/>
  <c r="AJ6" i="24"/>
  <c r="JQ6" i="24"/>
  <c r="JP6" i="24"/>
  <c r="JM6" i="24"/>
  <c r="AC6" i="24"/>
  <c r="I42" i="4"/>
  <c r="AW6" i="24" s="1"/>
  <c r="I162" i="4"/>
  <c r="KT6" i="24" s="1"/>
  <c r="KR6" i="24"/>
  <c r="Q6" i="24"/>
  <c r="M6" i="24"/>
  <c r="I34" i="4"/>
  <c r="AO6" i="24" s="1"/>
  <c r="AI6" i="24"/>
  <c r="G136" i="9"/>
  <c r="V7" i="5"/>
  <c r="F6" i="24" s="1"/>
  <c r="V8" i="5"/>
  <c r="G6" i="24" s="1"/>
  <c r="P107" i="9"/>
  <c r="Y6" i="24"/>
  <c r="W6" i="24"/>
  <c r="V6" i="24"/>
  <c r="U6" i="24"/>
  <c r="V11" i="5"/>
  <c r="J6" i="24" s="1"/>
  <c r="V10" i="5"/>
  <c r="I6" i="24" s="1"/>
  <c r="V6" i="5"/>
  <c r="V9" i="5"/>
  <c r="H6" i="24" s="1"/>
  <c r="J5" i="24"/>
  <c r="I5" i="24"/>
  <c r="H5" i="24"/>
  <c r="G5" i="24"/>
  <c r="U17" i="5"/>
  <c r="D18" i="5" s="1"/>
  <c r="E5" i="24"/>
  <c r="CD6" i="24"/>
  <c r="AB6" i="24"/>
  <c r="A6" i="24"/>
  <c r="AR6" i="24"/>
  <c r="CS6" i="24"/>
  <c r="P89" i="9"/>
  <c r="O132" i="9"/>
  <c r="C162" i="9" s="1"/>
  <c r="J202" i="9"/>
  <c r="G140" i="9"/>
  <c r="D11" i="9"/>
  <c r="J204" i="9"/>
  <c r="G143" i="9"/>
  <c r="F13" i="9"/>
  <c r="I13" i="9"/>
  <c r="J142" i="9"/>
  <c r="N161" i="9"/>
  <c r="G147" i="9"/>
  <c r="D20" i="9"/>
  <c r="G162" i="9"/>
  <c r="N15" i="9"/>
  <c r="J212" i="9"/>
  <c r="Q14" i="9"/>
  <c r="M19" i="9"/>
  <c r="J219" i="9"/>
  <c r="N162" i="9"/>
  <c r="H35" i="9"/>
  <c r="G151" i="9"/>
  <c r="N152" i="9"/>
  <c r="Q35" i="9"/>
  <c r="D5" i="9"/>
  <c r="H5" i="9"/>
  <c r="J5" i="9"/>
  <c r="L5" i="9"/>
  <c r="F8" i="9"/>
  <c r="H8" i="9"/>
  <c r="I8" i="9"/>
  <c r="J8" i="9"/>
  <c r="K8" i="9"/>
  <c r="L8" i="9"/>
  <c r="M8" i="9"/>
  <c r="N8" i="9"/>
  <c r="O8" i="9"/>
  <c r="H29" i="9"/>
  <c r="H31" i="9"/>
  <c r="H33" i="9"/>
  <c r="H34" i="9"/>
  <c r="N29" i="9"/>
  <c r="N31" i="9"/>
  <c r="N33" i="9"/>
  <c r="D24" i="9"/>
  <c r="D25" i="9"/>
  <c r="D26" i="9"/>
  <c r="J23" i="9"/>
  <c r="J25" i="9"/>
  <c r="N24" i="9"/>
  <c r="O131" i="9"/>
  <c r="C160" i="9" s="1"/>
  <c r="J199" i="9"/>
  <c r="G134" i="9"/>
  <c r="F15" i="9"/>
  <c r="G160" i="9"/>
  <c r="H160" i="9"/>
  <c r="G137" i="9"/>
  <c r="M137" i="9"/>
  <c r="H161" i="9"/>
  <c r="D17" i="9"/>
  <c r="G139" i="9"/>
  <c r="D10" i="9"/>
  <c r="J143" i="9"/>
  <c r="I14" i="9"/>
  <c r="J206" i="9"/>
  <c r="N160" i="9"/>
  <c r="D19" i="9"/>
  <c r="G145" i="9"/>
  <c r="N145" i="9"/>
  <c r="G149" i="9"/>
  <c r="D21" i="9"/>
  <c r="H162" i="9"/>
  <c r="J213" i="9" s="1"/>
  <c r="M16" i="9" s="1"/>
  <c r="J214" i="9"/>
  <c r="H163" i="9"/>
  <c r="M17" i="9"/>
  <c r="J215" i="9"/>
  <c r="M11" i="9"/>
  <c r="J217" i="9"/>
  <c r="N13" i="9"/>
  <c r="Q13" i="9"/>
  <c r="N163" i="9"/>
  <c r="M20" i="9"/>
  <c r="M21" i="9"/>
  <c r="K35" i="9"/>
  <c r="G152" i="9"/>
  <c r="N149" i="9"/>
  <c r="N35" i="9"/>
  <c r="J37" i="9"/>
  <c r="F5" i="9"/>
  <c r="I5" i="9"/>
  <c r="K5" i="9"/>
  <c r="F7" i="9"/>
  <c r="H7" i="9"/>
  <c r="I7" i="9"/>
  <c r="J7" i="9"/>
  <c r="K7" i="9"/>
  <c r="L7" i="9"/>
  <c r="M7" i="9"/>
  <c r="N7" i="9"/>
  <c r="O7" i="9"/>
  <c r="I134" i="4"/>
  <c r="JR6" i="24" s="1"/>
  <c r="H28" i="9"/>
  <c r="H30" i="9"/>
  <c r="H32" i="9"/>
  <c r="D34" i="9"/>
  <c r="N28" i="9"/>
  <c r="N30" i="9"/>
  <c r="N32" i="9"/>
  <c r="N34" i="9"/>
  <c r="F24" i="9"/>
  <c r="F25" i="9"/>
  <c r="F26" i="9"/>
  <c r="I159" i="4"/>
  <c r="KQ6" i="24" s="1"/>
  <c r="J24" i="9"/>
  <c r="N23" i="9"/>
  <c r="J254" i="9" l="1"/>
  <c r="M10" i="9"/>
  <c r="E6" i="24"/>
  <c r="J278" i="9"/>
  <c r="J200" i="9"/>
  <c r="NM6" i="24"/>
  <c r="NR6" i="24"/>
  <c r="J280" i="9"/>
  <c r="J256" i="9"/>
  <c r="J282" i="9"/>
  <c r="J258" i="9"/>
  <c r="J281" i="9"/>
  <c r="J257" i="9"/>
  <c r="F5" i="24"/>
  <c r="J26" i="9"/>
  <c r="N25" i="9"/>
  <c r="D16" i="9"/>
  <c r="R78" i="9"/>
  <c r="R40" i="9"/>
  <c r="R1" i="9"/>
  <c r="R15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<sst xmlns="http://schemas.openxmlformats.org/spreadsheetml/2006/main" count="3125" uniqueCount="1955">
  <si>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</si>
  <si>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</si>
  <si>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</si>
  <si>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</si>
  <si>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</si>
  <si>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</si>
  <si>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</si>
  <si>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</si>
  <si>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</si>
  <si>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</si>
  <si>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</si>
  <si>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</si>
  <si>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</si>
  <si>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</si>
  <si>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</si>
  <si>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</si>
  <si>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</si>
  <si>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</si>
  <si>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</si>
  <si>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</si>
  <si>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</si>
  <si>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</si>
  <si>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</si>
  <si>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</si>
  <si>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</si>
  <si>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</si>
  <si>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</si>
  <si>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</si>
  <si>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</si>
  <si>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</si>
  <si>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</si>
  <si>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</si>
  <si>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</si>
  <si>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</si>
  <si>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</si>
  <si>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</si>
  <si>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</si>
  <si>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</si>
  <si>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</si>
  <si>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</si>
  <si>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</si>
  <si>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</si>
  <si>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</si>
  <si>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</si>
  <si>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</si>
  <si>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</si>
  <si>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</si>
  <si>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</si>
  <si>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</si>
  <si>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</si>
  <si>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</si>
  <si>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</si>
  <si>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r>
      <t>市区又は郡町村名を入力</t>
    </r>
    <r>
      <rPr>
        <sz val="9"/>
        <color indexed="8"/>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</si>
  <si>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</si>
  <si>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</si>
  <si>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</si>
  <si>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</si>
  <si>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</si>
  <si>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</si>
  <si>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</si>
  <si>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</si>
  <si>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</si>
  <si>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</si>
  <si>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</si>
  <si>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</si>
  <si>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</si>
  <si>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</si>
  <si>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</si>
  <si>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</si>
  <si>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</si>
  <si>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</si>
  <si>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</si>
  <si>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</si>
  <si>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</si>
  <si>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</si>
  <si>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</si>
  <si>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</si>
  <si>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</si>
  <si>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</si>
  <si>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</si>
  <si>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</si>
  <si>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</si>
  <si>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</si>
  <si>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r>
      <t>電話番号を入力（半角入力）（例0</t>
    </r>
    <r>
      <rPr>
        <sz val="11"/>
        <color indexed="8"/>
        <rFont val="ＭＳ Ｐゴシック"/>
        <family val="3"/>
        <charset val="128"/>
      </rPr>
      <t>22-123-9876)</t>
    </r>
    <rPh sb="0" eb="2">
      <t>デンワ</t>
    </rPh>
    <rPh sb="2" eb="4">
      <t>バンゴウ</t>
    </rPh>
    <rPh sb="5" eb="7">
      <t>ニュウリョク</t>
    </rPh>
    <rPh sb="8" eb="10">
      <t>ハンカク</t>
    </rPh>
    <rPh sb="10" eb="12">
      <t>ニュウリョク</t>
    </rPh>
    <rPh sb="14" eb="15">
      <t>レイ</t>
    </rPh>
    <phoneticPr fontId="3"/>
  </si>
  <si>
    <t>2-18</t>
    <phoneticPr fontId="3"/>
  </si>
  <si>
    <t>ＦＡＸ番号</t>
    <rPh sb="3" eb="5">
      <t>バンゴウ</t>
    </rPh>
    <phoneticPr fontId="3"/>
  </si>
  <si>
    <r>
      <t>ＦＡＸ番号を入力（半角入力）（例0</t>
    </r>
    <r>
      <rPr>
        <sz val="11"/>
        <color indexed="8"/>
        <rFont val="ＭＳ Ｐゴシック"/>
        <family val="3"/>
        <charset val="128"/>
      </rPr>
      <t>22-123-4567)</t>
    </r>
    <rPh sb="3" eb="5">
      <t>バンゴウ</t>
    </rPh>
    <rPh sb="6" eb="8">
      <t>ニュウリョク</t>
    </rPh>
    <rPh sb="9" eb="11">
      <t>ハンカク</t>
    </rPh>
    <rPh sb="11" eb="13">
      <t>ニュウリョク</t>
    </rPh>
    <rPh sb="15" eb="16">
      <t>レイ</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</si>
  <si>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</si>
  <si>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</si>
  <si>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</si>
  <si>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</si>
  <si>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</si>
  <si>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</si>
  <si>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</si>
  <si>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</si>
  <si>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</si>
  <si>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</si>
  <si>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</si>
  <si>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</si>
  <si>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</si>
  <si>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</si>
  <si>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</si>
  <si>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</si>
  <si>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</si>
  <si>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</si>
  <si>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</si>
  <si>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</si>
  <si>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</si>
  <si>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</si>
  <si>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</si>
  <si>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</si>
  <si>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</si>
  <si>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</si>
  <si>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</si>
  <si>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</si>
  <si>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</si>
  <si>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</si>
  <si>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</si>
  <si>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</si>
  <si>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</si>
  <si>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</si>
  <si>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</si>
  <si>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</si>
  <si>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</si>
  <si>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</si>
  <si>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</si>
  <si>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</si>
  <si>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</si>
  <si>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</si>
  <si>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</si>
  <si>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</si>
  <si>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</si>
  <si>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</si>
  <si>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</si>
  <si>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</si>
  <si>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</si>
  <si>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</si>
  <si>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</si>
  <si>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</si>
  <si>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</si>
  <si>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</si>
  <si>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</si>
  <si>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</si>
  <si>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</si>
  <si>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</si>
  <si>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</si>
  <si>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</si>
  <si>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</si>
  <si>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</si>
  <si>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</si>
  <si>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</si>
  <si>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</si>
  <si>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</si>
  <si>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</si>
  <si>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</si>
  <si>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</si>
  <si>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</si>
  <si>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</si>
  <si>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</si>
  <si>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</si>
  <si>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</si>
  <si>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</si>
  <si>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</si>
  <si>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</si>
  <si>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</si>
  <si>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</si>
  <si>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</si>
  <si>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</si>
  <si>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</si>
  <si>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</si>
  <si>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</si>
  <si>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</si>
  <si>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</si>
  <si>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</si>
  <si>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</si>
  <si>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</si>
  <si>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</si>
  <si>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</si>
  <si>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</si>
  <si>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</si>
  <si>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</si>
  <si>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</si>
  <si>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</si>
  <si>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</si>
  <si>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</si>
  <si>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</si>
  <si>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</si>
  <si>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</si>
  <si>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</si>
  <si>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</si>
  <si>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</si>
  <si>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</si>
  <si>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</si>
  <si>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</si>
  <si>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</si>
  <si>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</si>
  <si>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</si>
  <si>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</si>
  <si>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</si>
  <si>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</si>
  <si>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</si>
  <si>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</si>
  <si>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</si>
  <si>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</si>
  <si>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</si>
  <si>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</si>
  <si>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</si>
  <si>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</si>
  <si>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</si>
  <si>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</si>
  <si>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</si>
  <si>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</si>
  <si>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</si>
  <si>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</si>
  <si>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</si>
  <si>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</si>
  <si>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</si>
  <si>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</si>
  <si>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</si>
  <si>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</si>
  <si>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</si>
  <si>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</si>
  <si>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</si>
  <si>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</si>
  <si>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</si>
  <si>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</si>
  <si>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</si>
  <si>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</si>
  <si>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</si>
  <si>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</si>
  <si>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</si>
  <si>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</si>
  <si>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</si>
  <si>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</si>
  <si>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</si>
  <si>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</si>
  <si>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</si>
  <si>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</si>
  <si>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</si>
  <si>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</si>
  <si>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</si>
  <si>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</si>
  <si>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</si>
  <si>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</si>
  <si>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</si>
  <si>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</si>
  <si>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</si>
  <si>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</si>
  <si>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</si>
  <si>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</si>
  <si>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</si>
  <si>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</si>
  <si>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</si>
  <si>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</si>
  <si>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</si>
  <si>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</si>
  <si>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</si>
  <si>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</si>
  <si>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</si>
  <si>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</si>
  <si>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</si>
  <si>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</si>
  <si>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</si>
  <si>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</si>
  <si>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</si>
  <si>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</si>
  <si>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</si>
  <si>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</si>
  <si>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</si>
  <si>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</si>
  <si>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</si>
  <si>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</si>
  <si>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</si>
  <si>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</si>
  <si>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</si>
  <si>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</si>
  <si>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</si>
  <si>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</si>
  <si>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</si>
  <si>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</si>
  <si>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</si>
  <si>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</si>
  <si>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</si>
  <si>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</si>
  <si>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</si>
  <si>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</si>
  <si>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</si>
  <si>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</si>
  <si>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</si>
  <si>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</si>
  <si>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</si>
  <si>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</si>
  <si>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</si>
  <si>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</si>
  <si>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</si>
  <si>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</si>
  <si>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</si>
  <si>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</si>
  <si>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</si>
  <si>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</si>
  <si>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</si>
  <si>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</si>
  <si>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</si>
  <si>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</si>
  <si>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</si>
  <si>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</si>
  <si>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</si>
  <si>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</si>
  <si>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</si>
  <si>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</si>
  <si>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</si>
  <si>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</si>
  <si>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</si>
  <si>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</si>
  <si>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</si>
  <si>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</si>
  <si>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</si>
  <si>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</si>
  <si>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</si>
  <si>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</si>
  <si>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</si>
  <si>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</si>
  <si>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</si>
  <si>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</si>
  <si>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</si>
  <si>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</si>
  <si>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</si>
  <si>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</si>
  <si>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</si>
  <si>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</si>
  <si>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</si>
  <si>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</si>
  <si>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</si>
  <si>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</si>
  <si>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</si>
  <si>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</si>
  <si>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</si>
  <si>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</si>
  <si>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</si>
  <si>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</si>
  <si>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</si>
  <si>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</si>
  <si>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</si>
  <si>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</si>
  <si>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</si>
  <si>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</si>
  <si>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</si>
  <si>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</si>
  <si>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</si>
  <si>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</si>
  <si>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</si>
  <si>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</si>
  <si>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</si>
  <si>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</si>
  <si>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</si>
  <si>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</si>
  <si>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</si>
  <si>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</si>
  <si>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</si>
  <si>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</si>
  <si>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</si>
  <si>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</si>
  <si>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</si>
  <si>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</si>
  <si>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</si>
  <si>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</si>
  <si>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</si>
  <si>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</si>
  <si>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</si>
  <si>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</si>
  <si>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</si>
  <si>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</si>
  <si>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</si>
  <si>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</si>
  <si>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</si>
  <si>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</si>
  <si>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</si>
  <si>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</si>
  <si>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</si>
  <si>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</si>
  <si>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</si>
  <si>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</si>
  <si>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</si>
  <si>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</si>
  <si>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</si>
  <si>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</si>
  <si>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</si>
  <si>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</si>
  <si>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</si>
  <si>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</si>
  <si>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</si>
  <si>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</si>
  <si>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</si>
  <si>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</si>
  <si>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</si>
  <si>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</si>
  <si>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</si>
  <si>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</si>
  <si>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</si>
  <si>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</si>
  <si>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</si>
  <si>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</si>
  <si>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</si>
  <si>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</si>
  <si>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</si>
  <si>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</si>
  <si>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</si>
  <si>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</si>
  <si>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</si>
  <si>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</si>
  <si>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</si>
  <si>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</si>
  <si>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</si>
  <si>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</si>
  <si>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</si>
  <si>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</si>
  <si>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</si>
  <si>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</si>
  <si>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</si>
  <si>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</si>
  <si>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</si>
  <si>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</si>
  <si>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</si>
  <si>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</si>
  <si>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</si>
  <si>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</si>
  <si>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</si>
  <si>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</si>
  <si>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</si>
  <si>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</si>
  <si>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</si>
  <si>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</si>
  <si>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</si>
  <si>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</si>
  <si>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</si>
  <si>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</si>
  <si>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</si>
  <si>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</si>
  <si>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</si>
  <si>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</si>
  <si>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</si>
  <si>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</si>
  <si>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</si>
  <si>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</si>
  <si>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</si>
  <si>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</si>
  <si>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</si>
  <si>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</si>
  <si>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</si>
  <si>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</si>
  <si>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</si>
  <si>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</si>
  <si>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</si>
  <si>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</si>
  <si>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</si>
  <si>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</si>
  <si>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</si>
  <si>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</si>
  <si>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</si>
  <si>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</si>
  <si>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</si>
  <si>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</si>
  <si>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</si>
  <si>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</si>
  <si>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</si>
  <si>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</si>
  <si>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</si>
  <si>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</si>
  <si>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</si>
  <si>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</si>
  <si>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</si>
  <si>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</si>
  <si>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</si>
  <si>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</si>
  <si>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</si>
  <si>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</si>
  <si>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</si>
  <si>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</si>
  <si>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</si>
  <si>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</si>
  <si>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</si>
  <si>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</si>
  <si>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</si>
  <si>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</si>
  <si>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</si>
  <si>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</si>
  <si>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</si>
  <si>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</si>
  <si>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</si>
  <si>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</si>
  <si>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</si>
  <si>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</si>
  <si>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</si>
  <si>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</si>
  <si>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</si>
  <si>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</si>
  <si>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</si>
  <si>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</si>
  <si>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</si>
  <si>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</si>
  <si>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</si>
  <si>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</si>
  <si>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</si>
  <si>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</si>
  <si>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</si>
  <si>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</si>
  <si>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</si>
  <si>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</si>
  <si>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</si>
  <si>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</si>
  <si>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</si>
  <si>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</si>
  <si>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</si>
  <si>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</si>
  <si>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</si>
  <si>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</si>
  <si>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</si>
  <si>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</si>
  <si>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</si>
  <si>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</si>
  <si>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</si>
  <si>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</si>
  <si>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</si>
  <si>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</si>
  <si>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</si>
  <si>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</si>
  <si>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</si>
  <si>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</si>
  <si>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</si>
  <si>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</si>
  <si>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</si>
  <si>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</si>
  <si>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</si>
  <si>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</si>
  <si>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</si>
  <si>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</si>
  <si>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</si>
  <si>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</si>
  <si>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</si>
  <si>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</si>
  <si>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</si>
  <si>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</si>
  <si>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</si>
  <si>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</si>
  <si>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</si>
  <si>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</si>
  <si>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</si>
  <si>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</si>
  <si>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</si>
  <si>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</si>
  <si>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</si>
  <si>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</si>
  <si>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</si>
  <si>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</si>
  <si>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</si>
  <si>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</si>
  <si>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</si>
  <si>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</si>
  <si>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</si>
  <si>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</si>
  <si>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</si>
  <si>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</si>
  <si>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</si>
  <si>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</si>
  <si>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</si>
  <si>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</si>
  <si>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</si>
  <si>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</si>
  <si>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</si>
  <si>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</si>
  <si>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</si>
  <si>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</si>
  <si>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</si>
  <si>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</si>
  <si>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</si>
  <si>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</si>
  <si>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</si>
  <si>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</si>
  <si>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</si>
  <si>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</si>
  <si>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</si>
  <si>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</si>
  <si>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</si>
  <si>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</si>
  <si>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</si>
  <si>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</si>
  <si>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</si>
  <si>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</si>
  <si>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</si>
  <si>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</si>
  <si>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</si>
  <si>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</si>
  <si>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</si>
  <si>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※受付番号</t>
    <rPh sb="1" eb="3">
      <t>ウケツケ</t>
    </rPh>
    <rPh sb="3" eb="5">
      <t>バンゴウ</t>
    </rPh>
    <phoneticPr fontId="3"/>
  </si>
  <si>
    <t>※業者番号</t>
    <rPh sb="1" eb="3">
      <t>ギョウシャ</t>
    </rPh>
    <rPh sb="3" eb="5">
      <t>バンゴウ</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</si>
  <si>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</si>
  <si>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</si>
  <si>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</si>
  <si>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</si>
  <si>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</si>
  <si>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</si>
  <si>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</si>
  <si>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</si>
  <si>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</si>
  <si>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</si>
  <si>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部署名</t>
    <rPh sb="0" eb="2">
      <t>ブショ</t>
    </rPh>
    <rPh sb="2" eb="3">
      <t>メイ</t>
    </rPh>
    <phoneticPr fontId="3"/>
  </si>
  <si>
    <t>担当者氏名</t>
    <rPh sb="0" eb="3">
      <t>タントウシャ</t>
    </rPh>
    <rPh sb="3" eb="5">
      <t>シメイ</t>
    </rPh>
    <phoneticPr fontId="3"/>
  </si>
  <si>
    <t>備考</t>
    <rPh sb="0" eb="2">
      <t>ビコウ</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</si>
  <si>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</si>
  <si>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</si>
  <si>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</si>
  <si>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</si>
  <si>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</si>
  <si>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</si>
  <si>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</si>
  <si>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</si>
  <si>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</si>
  <si>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</si>
  <si>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</si>
  <si>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</si>
  <si>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</si>
  <si>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</si>
  <si>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</si>
  <si>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機械</t>
    <rPh sb="0" eb="2">
      <t>キカイ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</si>
  <si>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</si>
  <si>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</si>
  <si>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</si>
  <si>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</si>
  <si>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</si>
  <si>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</si>
  <si>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</si>
  <si>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</si>
  <si>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</si>
  <si>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</si>
  <si>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</si>
  <si>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</si>
  <si>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</si>
  <si>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</si>
  <si>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</si>
  <si>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</si>
  <si>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</si>
  <si>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</si>
  <si>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</si>
  <si>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</si>
  <si>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</si>
  <si>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</si>
  <si>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</si>
  <si>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</si>
  <si>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</si>
  <si>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</si>
  <si>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</si>
  <si>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</si>
  <si>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</si>
  <si>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</si>
  <si>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</si>
  <si>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</si>
  <si>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</si>
  <si>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</si>
  <si>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</si>
  <si>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</si>
  <si>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</si>
  <si>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</si>
  <si>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</si>
  <si>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</si>
  <si>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</si>
  <si>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</si>
  <si>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</si>
  <si>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Ｅメールアドレス</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</si>
  <si>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</si>
  <si>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</si>
  <si>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</si>
  <si>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</si>
  <si>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</si>
  <si>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t>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</si>
  <si>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</si>
  <si>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</si>
  <si>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</si>
  <si>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Eメールアドレス</t>
    <phoneticPr fontId="3"/>
  </si>
  <si>
    <t>希望業種</t>
    <rPh sb="0" eb="2">
      <t>キボウ</t>
    </rPh>
    <rPh sb="2" eb="4">
      <t>ギョウシュ</t>
    </rPh>
    <phoneticPr fontId="3"/>
  </si>
  <si>
    <t>測量一般</t>
    <rPh sb="0" eb="2">
      <t>ソクリョウ</t>
    </rPh>
    <rPh sb="2" eb="4">
      <t>イッパン</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</si>
  <si>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</si>
  <si>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</si>
  <si>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</si>
  <si>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</si>
  <si>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</si>
  <si>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</si>
  <si>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</si>
  <si>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</si>
  <si>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</si>
  <si>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</si>
  <si>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</si>
  <si>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</si>
  <si>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</si>
  <si>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</si>
  <si>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</si>
  <si>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</si>
  <si>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</si>
  <si>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</si>
  <si>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</si>
  <si>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</si>
  <si>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</si>
  <si>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</si>
  <si>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</si>
  <si>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</si>
  <si>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</si>
  <si>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</si>
  <si>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</si>
  <si>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</si>
  <si>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</si>
  <si>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</si>
  <si>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</si>
  <si>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</si>
  <si>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</si>
  <si>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</si>
  <si>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</si>
  <si>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建設環境</t>
    <rPh sb="0" eb="2">
      <t>ケンセツ</t>
    </rPh>
    <rPh sb="2" eb="4">
      <t>カンキョウ</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</si>
  <si>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</si>
  <si>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</si>
  <si>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</si>
  <si>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</si>
  <si>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</si>
  <si>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</si>
  <si>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</si>
  <si>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</si>
  <si>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</si>
  <si>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</si>
  <si>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メールアドレス</t>
    <phoneticPr fontId="3"/>
  </si>
  <si>
    <t>希望</t>
    <rPh sb="0" eb="2">
      <t>キボウ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</si>
  <si>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</si>
  <si>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</si>
  <si>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</si>
  <si>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委任しない権限については、二重線で消して下さい。</t>
    <rPh sb="0" eb="2">
      <t>イニン</t>
    </rPh>
    <rPh sb="5" eb="7">
      <t>ケンゲン</t>
    </rPh>
    <rPh sb="13" eb="16">
      <t>ニジュウセン</t>
    </rPh>
    <rPh sb="17" eb="18">
      <t>ケ</t>
    </rPh>
    <rPh sb="20" eb="21">
      <t>クダ</t>
    </rPh>
    <phoneticPr fontId="3"/>
  </si>
  <si>
    <t>その他</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</si>
  <si>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</si>
  <si>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</si>
  <si>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</si>
  <si>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</si>
  <si>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</si>
  <si>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</si>
  <si>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</si>
  <si>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</si>
  <si>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</si>
  <si>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</si>
  <si>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</si>
  <si>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</si>
  <si>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</si>
  <si>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</si>
  <si>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</si>
  <si>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</si>
  <si>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</si>
  <si>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</si>
  <si>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</si>
  <si>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</si>
  <si>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</si>
  <si>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</si>
  <si>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</si>
  <si>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</si>
  <si>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</si>
  <si>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</si>
  <si>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</si>
  <si>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</si>
  <si>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</si>
  <si>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</si>
  <si>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</si>
  <si>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</si>
  <si>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</si>
  <si>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</si>
  <si>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</si>
  <si>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</si>
  <si>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</si>
  <si>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</si>
  <si>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</si>
  <si>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</si>
  <si>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</si>
  <si>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</si>
  <si>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</si>
  <si>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</si>
  <si>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</si>
  <si>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</si>
  <si>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</si>
  <si>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</si>
  <si>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</si>
  <si>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</si>
  <si>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</si>
  <si>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</si>
  <si>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</si>
  <si>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</si>
  <si>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</si>
  <si>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</si>
  <si>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</si>
  <si>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</si>
  <si>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</si>
  <si>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</si>
  <si>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</si>
  <si>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</si>
  <si>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</si>
  <si>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</si>
  <si>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</si>
  <si>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</si>
  <si>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</si>
  <si>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</si>
  <si>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</si>
  <si>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</si>
  <si>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</si>
  <si>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</si>
  <si>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</si>
  <si>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</si>
  <si>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</si>
  <si>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</si>
  <si>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</si>
  <si>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</si>
  <si>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</si>
  <si>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</si>
  <si>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</si>
  <si>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</si>
  <si>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</si>
  <si>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</si>
  <si>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</si>
  <si>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</si>
  <si>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</si>
  <si>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</si>
  <si>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</si>
  <si>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</si>
  <si>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</si>
  <si>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</si>
  <si>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</si>
  <si>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</si>
  <si>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</si>
  <si>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</si>
  <si>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</si>
  <si>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</si>
  <si>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</si>
  <si>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</si>
  <si>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</si>
  <si>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</si>
  <si>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</si>
  <si>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</si>
  <si>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</si>
  <si>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</si>
  <si>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</si>
  <si>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</si>
  <si>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</si>
  <si>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</si>
  <si>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</si>
  <si>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</si>
  <si>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</si>
  <si>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</si>
  <si>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</si>
  <si>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</si>
  <si>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</si>
  <si>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</si>
  <si>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</si>
  <si>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</si>
  <si>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</si>
  <si>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</si>
  <si>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</si>
  <si>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</si>
  <si>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</si>
  <si>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</si>
  <si>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</si>
  <si>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</si>
  <si>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</si>
  <si>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</si>
  <si>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</si>
  <si>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</si>
  <si>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</si>
  <si>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</si>
  <si>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</si>
  <si>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</si>
  <si>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</si>
  <si>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</si>
  <si>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</si>
  <si>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</si>
  <si>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</si>
  <si>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</si>
  <si>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</si>
  <si>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</si>
  <si>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</si>
  <si>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</si>
  <si>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</si>
  <si>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</si>
  <si>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</si>
  <si>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</si>
  <si>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</si>
  <si>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</si>
  <si>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</si>
  <si>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</si>
  <si>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</si>
  <si>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</si>
  <si>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</si>
  <si>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</si>
  <si>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</si>
  <si>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</si>
  <si>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</si>
  <si>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</si>
  <si>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</si>
  <si>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</si>
  <si>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</si>
  <si>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</si>
  <si>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</si>
  <si>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</si>
  <si>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</si>
  <si>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</si>
  <si>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</si>
  <si>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</si>
  <si>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</si>
  <si>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</si>
  <si>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</si>
  <si>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</si>
  <si>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</si>
  <si>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</si>
  <si>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</si>
  <si>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</si>
  <si>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</si>
  <si>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</si>
  <si>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</si>
  <si>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</si>
  <si>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</si>
  <si>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</si>
  <si>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</si>
  <si>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</si>
  <si>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</si>
  <si>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</si>
  <si>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</si>
  <si>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</si>
  <si>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</si>
  <si>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</si>
  <si>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</si>
  <si>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</si>
  <si>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</si>
  <si>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</si>
  <si>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</si>
  <si>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</si>
  <si>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</si>
  <si>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</si>
  <si>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</si>
  <si>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</si>
  <si>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</si>
  <si>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</si>
  <si>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</si>
  <si>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</si>
  <si>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</si>
  <si>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</si>
  <si>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</si>
  <si>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</si>
  <si>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</si>
  <si>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</si>
  <si>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</si>
  <si>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</si>
  <si>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</si>
  <si>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</si>
  <si>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</si>
  <si>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</si>
  <si>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</si>
  <si>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</si>
  <si>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</si>
  <si>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</si>
  <si>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</si>
  <si>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</si>
  <si>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</si>
  <si>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</si>
  <si>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</si>
  <si>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</si>
  <si>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</si>
  <si>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</si>
  <si>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</si>
  <si>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</si>
  <si>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</si>
  <si>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</si>
  <si>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</si>
  <si>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</si>
  <si>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</si>
  <si>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</si>
  <si>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</si>
  <si>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</si>
  <si>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</si>
  <si>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</si>
  <si>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</si>
  <si>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</si>
  <si>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</si>
  <si>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</si>
  <si>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</si>
  <si>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</si>
  <si>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</si>
  <si>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</si>
  <si>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</si>
  <si>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</si>
  <si>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</si>
  <si>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</si>
  <si>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</si>
  <si>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</si>
  <si>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</si>
  <si>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</si>
  <si>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</si>
  <si>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</si>
  <si>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</si>
  <si>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</si>
  <si>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</si>
  <si>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</si>
  <si>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</si>
  <si>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</si>
  <si>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</si>
  <si>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</si>
  <si>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</si>
  <si>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</si>
  <si>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</si>
  <si>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</si>
  <si>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</si>
  <si>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</si>
  <si>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</si>
  <si>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</si>
  <si>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</si>
  <si>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</si>
  <si>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</si>
  <si>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</si>
  <si>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</si>
  <si>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</si>
  <si>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</si>
  <si>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</si>
  <si>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</si>
  <si>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</si>
  <si>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</si>
  <si>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</si>
  <si>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</si>
  <si>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</si>
  <si>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</si>
  <si>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</si>
  <si>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</si>
  <si>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</si>
  <si>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</si>
  <si>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</si>
  <si>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</si>
  <si>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</si>
  <si>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</si>
  <si>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</si>
  <si>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</si>
  <si>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</si>
  <si>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</si>
  <si>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</si>
  <si>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</si>
  <si>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</si>
  <si>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</si>
  <si>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</si>
  <si>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</si>
  <si>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</si>
  <si>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</si>
  <si>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</si>
  <si>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</si>
  <si>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</si>
  <si>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</si>
  <si>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</si>
  <si>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</si>
  <si>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</si>
  <si>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</si>
  <si>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</si>
  <si>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</si>
  <si>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</si>
  <si>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</si>
  <si>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</si>
  <si>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</si>
  <si>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</si>
  <si>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</si>
  <si>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</si>
  <si>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</si>
  <si>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</si>
  <si>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</si>
  <si>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</si>
  <si>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</si>
  <si>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</si>
  <si>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</si>
  <si>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</si>
  <si>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</si>
  <si>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</si>
  <si>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</si>
  <si>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</si>
  <si>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</si>
  <si>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</si>
  <si>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</si>
  <si>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</si>
  <si>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</si>
  <si>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</si>
  <si>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</si>
  <si>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</si>
  <si>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</si>
  <si>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</si>
  <si>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</si>
  <si>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</si>
  <si>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</si>
  <si>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</si>
  <si>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</si>
  <si>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</si>
  <si>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</si>
  <si>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</si>
  <si>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</si>
  <si>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</si>
  <si>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</si>
  <si>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</si>
  <si>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</si>
  <si>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</si>
  <si>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</si>
  <si>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26"/>
  </si>
  <si>
    <t>下水処理施設運転管理</t>
    <rPh sb="0" eb="2">
      <t>ゲスイ</t>
    </rPh>
    <rPh sb="2" eb="4">
      <t>ショリ</t>
    </rPh>
    <rPh sb="4" eb="6">
      <t>シセツ</t>
    </rPh>
    <rPh sb="6" eb="8">
      <t>ウンテン</t>
    </rPh>
    <rPh sb="8" eb="10">
      <t>カンリ</t>
    </rPh>
    <phoneticPr fontId="26"/>
  </si>
  <si>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</si>
  <si>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</si>
  <si>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</si>
  <si>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</si>
  <si>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</si>
  <si>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</si>
  <si>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</si>
  <si>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</si>
  <si>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</si>
  <si>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</si>
  <si>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</si>
  <si>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</si>
  <si>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</si>
  <si>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</si>
  <si>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</si>
  <si>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</si>
  <si>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</si>
  <si>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</si>
  <si>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</si>
  <si>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</si>
  <si>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</si>
  <si>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</si>
  <si>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</si>
  <si>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</si>
  <si>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</si>
  <si>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</si>
  <si>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</si>
  <si>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</si>
  <si>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</si>
  <si>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</si>
  <si>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</si>
  <si>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</si>
  <si>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</si>
  <si>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</si>
  <si>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</si>
  <si>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</si>
  <si>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</si>
  <si>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</si>
  <si>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</si>
  <si>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</si>
  <si>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</si>
  <si>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</si>
  <si>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</si>
  <si>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</si>
  <si>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</si>
  <si>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</si>
  <si>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</si>
  <si>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</si>
  <si>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</si>
  <si>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</si>
  <si>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</si>
  <si>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</si>
  <si>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</si>
  <si>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</si>
  <si>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</si>
  <si>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</si>
  <si>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</si>
  <si>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</si>
  <si>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</si>
  <si>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</si>
  <si>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</si>
  <si>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</si>
  <si>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</si>
  <si>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</si>
  <si>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</si>
  <si>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</si>
  <si>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</si>
  <si>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</si>
  <si>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</si>
  <si>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</si>
  <si>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</si>
  <si>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</si>
  <si>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</si>
  <si>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</si>
  <si>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</si>
  <si>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</si>
  <si>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</si>
  <si>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</si>
  <si>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</si>
  <si>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</si>
  <si>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</si>
  <si>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</si>
  <si>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</si>
  <si>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</si>
  <si>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</si>
  <si>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</si>
  <si>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</si>
  <si>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</si>
  <si>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</si>
  <si>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</si>
  <si>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</si>
  <si>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</si>
  <si>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</si>
  <si>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</si>
  <si>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</si>
  <si>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</si>
  <si>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</si>
  <si>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</si>
  <si>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</si>
  <si>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</si>
  <si>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</si>
  <si>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</si>
  <si>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</si>
  <si>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</si>
  <si>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</si>
  <si>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</si>
  <si>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</si>
  <si>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</si>
  <si>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</si>
  <si>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</si>
  <si>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</si>
  <si>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</si>
  <si>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</si>
  <si>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</si>
  <si>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</si>
  <si>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</si>
  <si>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</si>
  <si>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</si>
  <si>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</si>
  <si>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</si>
  <si>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</si>
  <si>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</si>
  <si>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</si>
  <si>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</si>
  <si>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</si>
  <si>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</si>
  <si>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</si>
  <si>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</si>
  <si>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</si>
  <si>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</si>
  <si>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</si>
  <si>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</si>
  <si>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</si>
  <si>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</si>
  <si>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</si>
  <si>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</si>
  <si>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</si>
  <si>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</si>
  <si>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</si>
  <si>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</si>
  <si>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</si>
  <si>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</si>
  <si>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</si>
  <si>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</si>
  <si>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</si>
  <si>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</si>
  <si>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</si>
  <si>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</si>
  <si>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</si>
  <si>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</si>
  <si>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</si>
  <si>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</si>
  <si>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</si>
  <si>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</si>
  <si>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</si>
  <si>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</si>
  <si>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</si>
  <si>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</si>
  <si>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</si>
  <si>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</si>
  <si>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</si>
  <si>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</si>
  <si>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</si>
  <si>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</si>
  <si>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</si>
  <si>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</si>
  <si>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</si>
  <si>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</si>
  <si>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</si>
  <si>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</si>
  <si>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</si>
  <si>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</si>
  <si>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</si>
  <si>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</si>
  <si>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</si>
  <si>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</si>
  <si>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</si>
  <si>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</si>
  <si>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</si>
  <si>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</si>
  <si>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</si>
  <si>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</si>
  <si>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</si>
  <si>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</si>
  <si>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</si>
  <si>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</si>
  <si>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</si>
  <si>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</si>
  <si>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</si>
  <si>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</si>
  <si>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</si>
  <si>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</si>
  <si>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</si>
  <si>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</si>
  <si>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</si>
  <si>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</si>
  <si>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</si>
  <si>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</si>
  <si>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</si>
  <si>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</si>
  <si>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</si>
  <si>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</si>
  <si>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</si>
  <si>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</si>
  <si>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</si>
  <si>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</si>
  <si>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</si>
  <si>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</si>
  <si>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</si>
  <si>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</si>
  <si>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</si>
  <si>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</si>
  <si>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</si>
  <si>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</si>
  <si>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</si>
  <si>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</si>
  <si>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</si>
  <si>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</si>
  <si>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</si>
  <si>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</si>
  <si>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</si>
  <si>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</si>
  <si>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</si>
  <si>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</si>
  <si>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</si>
  <si>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</si>
  <si>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</si>
  <si>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</si>
  <si>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</si>
  <si>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</si>
  <si>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</si>
  <si>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</si>
  <si>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</si>
  <si>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</si>
  <si>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</si>
  <si>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</si>
  <si>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</si>
  <si>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</si>
  <si>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</si>
  <si>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</si>
  <si>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</si>
  <si>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</si>
  <si>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</si>
  <si>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</si>
  <si>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</si>
  <si>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</si>
  <si>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</si>
  <si>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</si>
  <si>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</si>
  <si>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</si>
  <si>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</si>
  <si>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</si>
  <si>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</si>
  <si>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</si>
  <si>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</si>
  <si>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</si>
  <si>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</si>
  <si>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</si>
  <si>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</si>
  <si>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</si>
  <si>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</si>
  <si>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</si>
  <si>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</si>
  <si>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</si>
  <si>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</si>
  <si>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</si>
  <si>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</si>
  <si>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</si>
  <si>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</si>
  <si>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</si>
  <si>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</si>
  <si>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</si>
  <si>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</si>
  <si>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</si>
  <si>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</si>
  <si>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</si>
  <si>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</si>
  <si>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</si>
  <si>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</si>
  <si>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</si>
  <si>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</si>
  <si>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</si>
  <si>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</si>
  <si>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</si>
  <si>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</si>
  <si>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</si>
  <si>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</si>
  <si>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</si>
  <si>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</si>
  <si>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</si>
  <si>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</si>
  <si>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</si>
  <si>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</si>
  <si>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</si>
  <si>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</si>
  <si>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</si>
  <si>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</si>
  <si>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</si>
  <si>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</si>
  <si>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</si>
  <si>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</si>
  <si>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</si>
  <si>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</si>
  <si>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</si>
  <si>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</si>
  <si>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</si>
  <si>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</si>
  <si>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</si>
  <si>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</si>
  <si>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</si>
  <si>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</si>
  <si>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</si>
  <si>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</si>
  <si>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</si>
  <si>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</si>
  <si>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</si>
  <si>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</si>
  <si>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</si>
  <si>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</si>
  <si>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</si>
  <si>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</si>
  <si>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</si>
  <si>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</si>
  <si>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</si>
  <si>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</si>
  <si>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</si>
  <si>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</si>
  <si>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</si>
  <si>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</si>
  <si>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</si>
  <si>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</si>
  <si>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</si>
  <si>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</si>
  <si>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</si>
  <si>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</si>
  <si>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</si>
  <si>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</si>
  <si>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</si>
  <si>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</si>
  <si>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</si>
  <si>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</si>
  <si>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</si>
  <si>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</si>
  <si>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</si>
  <si>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</si>
  <si>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</si>
  <si>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</si>
  <si>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</si>
  <si>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</si>
  <si>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</si>
  <si>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</si>
  <si>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</si>
  <si>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</si>
  <si>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</si>
  <si>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</si>
  <si>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</si>
  <si>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</si>
  <si>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</si>
  <si>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</si>
  <si>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</si>
  <si>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</si>
  <si>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</si>
  <si>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</si>
  <si>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</si>
  <si>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</si>
  <si>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</si>
  <si>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</si>
  <si>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</si>
  <si>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</si>
  <si>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</si>
  <si>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</si>
  <si>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</si>
  <si>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</si>
  <si>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</si>
  <si>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</si>
  <si>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</si>
  <si>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</si>
  <si>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</si>
  <si>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</si>
  <si>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</si>
  <si>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</si>
  <si>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</si>
  <si>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</si>
  <si>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</si>
  <si>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</si>
  <si>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</si>
  <si>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</si>
  <si>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</si>
  <si>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</si>
  <si>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</si>
  <si>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</si>
  <si>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</si>
  <si>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</si>
  <si>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</si>
  <si>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</si>
  <si>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</si>
  <si>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</si>
  <si>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</si>
  <si>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</si>
  <si>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</si>
  <si>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</si>
  <si>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</si>
  <si>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</si>
  <si>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</si>
  <si>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</si>
  <si>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</si>
  <si>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</si>
  <si>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</si>
  <si>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</si>
  <si>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</si>
  <si>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</si>
  <si>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</si>
  <si>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</si>
  <si>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</si>
  <si>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</si>
  <si>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</si>
  <si>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</si>
  <si>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</si>
  <si>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</si>
  <si>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</si>
  <si>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</si>
  <si>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</si>
  <si>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</si>
  <si>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</si>
  <si>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</si>
  <si>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</si>
  <si>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</si>
  <si>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</si>
  <si>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</si>
  <si>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</si>
  <si>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</si>
  <si>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</si>
  <si>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</si>
  <si>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</si>
  <si>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</si>
  <si>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</si>
  <si>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</si>
  <si>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</si>
  <si>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</si>
  <si>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</si>
  <si>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</si>
  <si>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</si>
  <si>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</si>
  <si>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</si>
  <si>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</si>
  <si>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</si>
  <si>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</si>
  <si>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</si>
  <si>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</si>
  <si>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</si>
  <si>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</si>
  <si>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</si>
  <si>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</si>
  <si>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</si>
  <si>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</si>
  <si>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</si>
  <si>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</si>
  <si>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</si>
  <si>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</si>
  <si>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</si>
  <si>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</si>
  <si>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</si>
  <si>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</si>
  <si>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</si>
  <si>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</si>
  <si>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</si>
  <si>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</si>
  <si>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</si>
  <si>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</si>
  <si>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</si>
  <si>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</si>
  <si>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</si>
  <si>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</si>
  <si>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</si>
  <si>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</si>
  <si>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</si>
  <si>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</si>
  <si>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</si>
  <si>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</si>
  <si>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</si>
  <si>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</si>
  <si>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</si>
  <si>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</si>
  <si>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</si>
  <si>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提出書類</t>
    <rPh sb="0" eb="2">
      <t>テイシュツ</t>
    </rPh>
    <rPh sb="2" eb="4">
      <t>ショルイ</t>
    </rPh>
    <phoneticPr fontId="3"/>
  </si>
  <si>
    <t>チェック内容</t>
    <rPh sb="4" eb="6">
      <t>ナイヨウ</t>
    </rPh>
    <phoneticPr fontId="3"/>
  </si>
  <si>
    <t>不備内容</t>
    <phoneticPr fontId="3"/>
  </si>
  <si>
    <t>・旧様式を使用していませんか？（今回の申請にあたり各団体のホームページから新たにダウンロードしましたか？）</t>
    <phoneticPr fontId="3"/>
  </si>
  <si>
    <t>・入力部分（エクセルシート中水色部分）に入力漏れはありませんか？</t>
    <phoneticPr fontId="3"/>
  </si>
  <si>
    <t>申請書</t>
    <phoneticPr fontId="3"/>
  </si>
  <si>
    <t>・登録区分（本社登録・委任登録）に誤りはありませんか？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</si>
  <si>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</si>
  <si>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</si>
  <si>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</si>
  <si>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</si>
  <si>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使用印鑑届</t>
    <phoneticPr fontId="3"/>
  </si>
  <si>
    <t>・実印は印鑑証明書と一致していますか？</t>
    <phoneticPr fontId="3"/>
  </si>
  <si>
    <t>・許可書の有効期限は切れていませんか？</t>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</si>
  <si>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</si>
  <si>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</si>
  <si>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</si>
  <si>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</si>
  <si>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</si>
  <si>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</si>
  <si>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</si>
  <si>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</si>
  <si>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</si>
  <si>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</si>
  <si>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</si>
  <si>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</si>
  <si>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</si>
  <si>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</si>
  <si>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</si>
  <si>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</si>
  <si>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</si>
  <si>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</si>
  <si>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</si>
  <si>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</si>
  <si>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</si>
  <si>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</si>
  <si>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</si>
  <si>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</si>
  <si>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</si>
  <si>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</si>
  <si>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</si>
  <si>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</si>
  <si>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</si>
  <si>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</si>
  <si>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</si>
  <si>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</si>
  <si>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</si>
  <si>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</si>
  <si>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</si>
  <si>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</si>
  <si>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</si>
  <si>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</si>
  <si>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</si>
  <si>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</si>
  <si>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</si>
  <si>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</si>
  <si>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</si>
  <si>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</si>
  <si>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</si>
  <si>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</si>
  <si>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</si>
  <si>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</si>
  <si>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</si>
  <si>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</si>
  <si>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</si>
  <si>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</si>
  <si>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</si>
  <si>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</si>
  <si>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</si>
  <si>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</si>
  <si>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</si>
  <si>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</si>
  <si>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</si>
  <si>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</si>
  <si>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</si>
  <si>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</si>
  <si>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</si>
  <si>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</si>
  <si>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</si>
  <si>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</si>
  <si>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</si>
  <si>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</si>
  <si>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</si>
  <si>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</si>
  <si>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</si>
  <si>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</si>
  <si>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</si>
  <si>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</si>
  <si>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</si>
  <si>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また、将来においても、該当することのないことを誓約します。</t>
    <rPh sb="3" eb="5">
      <t>ショウライ</t>
    </rPh>
    <rPh sb="11" eb="13">
      <t>ガイトウ</t>
    </rPh>
    <rPh sb="23" eb="25">
      <t>セイヤク</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</si>
  <si>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</si>
  <si>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</si>
  <si>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</si>
  <si>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</si>
  <si>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</si>
  <si>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</si>
  <si>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</si>
  <si>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誓約書</t>
    <rPh sb="0" eb="3">
      <t>セイヤクショ</t>
    </rPh>
    <phoneticPr fontId="3"/>
  </si>
  <si>
    <t>申請様式
エクセルデータ</t>
    <rPh sb="0" eb="2">
      <t>シンセイ</t>
    </rPh>
    <phoneticPr fontId="3"/>
  </si>
  <si>
    <t>業者カード</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</si>
  <si>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</si>
  <si>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</si>
  <si>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</si>
  <si>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</si>
  <si>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</si>
  <si>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</si>
  <si>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</si>
  <si>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</si>
  <si>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</si>
  <si>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</si>
  <si>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</si>
  <si>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</si>
  <si>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</si>
  <si>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</si>
  <si>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</si>
  <si>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</si>
  <si>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</si>
  <si>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</si>
  <si>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</si>
  <si>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</si>
  <si>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</si>
  <si>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</si>
  <si>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</si>
  <si>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</si>
  <si>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</si>
  <si>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</si>
  <si>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</si>
  <si>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</si>
  <si>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</si>
  <si>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</si>
  <si>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</si>
  <si>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</si>
  <si>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</si>
  <si>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</si>
  <si>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</si>
  <si>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</si>
  <si>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</si>
  <si>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</si>
  <si>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</si>
  <si>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</si>
  <si>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</si>
  <si>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</si>
  <si>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</si>
  <si>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</si>
  <si>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</si>
  <si>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</si>
  <si>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</si>
  <si>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</si>
  <si>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</si>
  <si>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</si>
  <si>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</si>
  <si>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</si>
  <si>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</si>
  <si>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</si>
  <si>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</si>
  <si>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</si>
  <si>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</si>
  <si>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</si>
  <si>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</si>
  <si>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</si>
  <si>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</si>
  <si>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</si>
  <si>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</si>
  <si>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</si>
  <si>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</si>
  <si>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</si>
  <si>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</si>
  <si>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</si>
  <si>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</si>
  <si>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</si>
  <si>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</si>
  <si>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</si>
  <si>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</si>
  <si>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</si>
  <si>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</si>
  <si>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</si>
  <si>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</si>
  <si>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</si>
  <si>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</si>
  <si>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</si>
  <si>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</si>
  <si>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</si>
  <si>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</si>
  <si>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</si>
  <si>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</si>
  <si>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</si>
  <si>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</si>
  <si>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</si>
  <si>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</si>
  <si>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</si>
  <si>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</si>
  <si>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</si>
  <si>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</si>
  <si>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</si>
  <si>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</si>
  <si>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</si>
  <si>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</si>
  <si>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</si>
  <si>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</si>
  <si>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</si>
  <si>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</si>
  <si>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</si>
  <si>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</si>
  <si>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</si>
  <si>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</si>
  <si>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</si>
  <si>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</si>
  <si>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</si>
  <si>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</si>
  <si>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</si>
  <si>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</si>
  <si>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</si>
  <si>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</si>
  <si>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</si>
  <si>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</si>
  <si>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</si>
  <si>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</si>
  <si>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</si>
  <si>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</si>
  <si>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</si>
  <si>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</si>
  <si>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</si>
  <si>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</si>
  <si>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</si>
  <si>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</si>
  <si>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</si>
  <si>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</si>
  <si>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</si>
  <si>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</si>
  <si>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</si>
  <si>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</si>
  <si>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</si>
  <si>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</si>
  <si>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</si>
  <si>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</si>
  <si>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</si>
  <si>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</si>
  <si>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</si>
  <si>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</si>
  <si>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</si>
  <si>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</si>
  <si>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</si>
  <si>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</si>
  <si>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</si>
  <si>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</si>
  <si>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</si>
  <si>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</si>
  <si>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</si>
  <si>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</si>
  <si>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</si>
  <si>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</si>
  <si>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</si>
  <si>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</si>
  <si>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</si>
  <si>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</si>
  <si>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</si>
  <si>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</si>
  <si>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</si>
  <si>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</si>
  <si>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</si>
  <si>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</si>
  <si>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</si>
  <si>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</si>
  <si>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</si>
  <si>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</si>
  <si>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</si>
  <si>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</si>
  <si>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</si>
  <si>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</si>
  <si>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</si>
  <si>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</si>
  <si>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</si>
  <si>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</si>
  <si>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</si>
  <si>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r>
      <t>建設業</t>
    </r>
    <r>
      <rPr>
        <b/>
        <sz val="11"/>
        <color theme="1"/>
        <rFont val="ＭＳ Ｐゴシック"/>
        <family val="3"/>
        <charset val="128"/>
      </rPr>
      <t>29</t>
    </r>
    <r>
      <rPr>
        <sz val="11"/>
        <color theme="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</si>
  <si>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</si>
  <si>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</si>
  <si>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</si>
  <si>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</si>
  <si>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</si>
  <si>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</si>
  <si>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</si>
  <si>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</si>
  <si>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</si>
  <si>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</si>
  <si>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</si>
  <si>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</si>
  <si>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</si>
  <si>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</si>
  <si>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</si>
  <si>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</si>
  <si>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</si>
  <si>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</si>
  <si>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</si>
  <si>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</si>
  <si>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</si>
  <si>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</si>
  <si>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</si>
  <si>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</si>
  <si>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</si>
  <si>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</si>
  <si>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</si>
  <si>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</si>
  <si>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</si>
  <si>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　　</t>
  </si>
  <si>
    <t>※　選択してください。</t>
  </si>
  <si>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</si>
  <si>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</si>
  <si>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</si>
  <si>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</si>
  <si>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</si>
  <si>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</si>
  <si>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</si>
  <si>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</si>
  <si>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</si>
  <si>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</si>
  <si>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</si>
  <si>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</si>
  <si>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</si>
  <si>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</si>
  <si>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</si>
  <si>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</si>
  <si>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</si>
  <si>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</si>
  <si>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</si>
  <si>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</si>
  <si>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</si>
  <si>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</si>
  <si>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</si>
  <si>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</si>
  <si>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</si>
  <si>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</si>
  <si>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前年度（R4）</t>
    <rPh sb="0" eb="3">
      <t>ゼンネンド</t>
    </rPh>
    <phoneticPr fontId="3"/>
  </si>
  <si>
    <t>塩竈市 ・ 多賀城市 ・ 松島町 ・ 七ヶ浜町 ・ 利府町</t>
    <phoneticPr fontId="2"/>
  </si>
  <si>
    <t>富谷市 ・ 大和町 ・ 大郷町 ・ 大衡村</t>
    <phoneticPr fontId="2"/>
  </si>
  <si>
    <t>黒川地域行政事務組合</t>
    <phoneticPr fontId="2"/>
  </si>
  <si>
    <t>塩釜地区消防事務組合 ・ 宮城東部衛生処理組合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</si>
  <si>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</si>
  <si>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物品・役務提供　　に係る競争に参加する資格の審査を申請します。</t>
    <phoneticPr fontId="2"/>
  </si>
  <si>
    <t>印鑑証明書</t>
    <phoneticPr fontId="3"/>
  </si>
  <si>
    <t>履歴事項全部証明書</t>
    <phoneticPr fontId="3"/>
  </si>
  <si>
    <t>営業に関し、法律上必要とする登録の証明書</t>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</si>
  <si>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</si>
  <si>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</si>
  <si>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</si>
  <si>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</si>
  <si>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</si>
  <si>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</si>
  <si>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</si>
  <si>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130_舗装</t>
    <rPh sb="4" eb="6">
      <t>ホソウ</t>
    </rPh>
    <phoneticPr fontId="2"/>
  </si>
  <si>
    <t>申請する各団体の市町村税に関し、令和6（5）年度において納税の実績がある場合には○を、納税の実績がない場合には×を選択してください。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</si>
  <si>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令和6（5）年度</t>
    <rPh sb="0" eb="2">
      <t>レイワ</t>
    </rPh>
    <rPh sb="6" eb="8">
      <t>ネンド</t>
    </rPh>
    <phoneticPr fontId="3"/>
  </si>
  <si>
    <t>許可年月日を入力（例　R6.4.1）</t>
  </si>
  <si>
    <t>許可年月日を入力（例　R6.4.1）</t>
    <rPh sb="0" eb="2">
      <t>キョカ</t>
    </rPh>
    <rPh sb="2" eb="5">
      <t>ネンガッピ</t>
    </rPh>
    <rPh sb="6" eb="8">
      <t>ニュウリョク</t>
    </rPh>
    <rPh sb="9" eb="10">
      <t>レイ</t>
    </rPh>
    <phoneticPr fontId="3"/>
  </si>
  <si>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</si>
  <si>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</si>
  <si>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</si>
  <si>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令和6（5）年度</t>
    <rPh sb="0" eb="2">
      <t>レイワ</t>
    </rPh>
    <phoneticPr fontId="3"/>
  </si>
  <si>
    <t>前々年度（R5）</t>
    <rPh sb="0" eb="2">
      <t>ゼンゼン</t>
    </rPh>
    <rPh sb="2" eb="4">
      <t>ネンド</t>
    </rPh>
    <phoneticPr fontId="3"/>
  </si>
  <si>
    <t>令和　　　　7・8　　　　年度において、</t>
  </si>
  <si>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</si>
  <si>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</si>
  <si>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</si>
  <si>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</si>
  <si>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r>
      <t>前々年度（</t>
    </r>
    <r>
      <rPr>
        <u/>
        <sz val="11"/>
        <color theme="1"/>
        <rFont val="ＭＳ Ｐゴシック"/>
        <family val="3"/>
        <charset val="128"/>
      </rPr>
      <t>R4</t>
    </r>
    <r>
      <rPr>
        <sz val="11"/>
        <color theme="1"/>
        <rFont val="ＭＳ Ｐゴシック"/>
        <family val="3"/>
        <charset val="128"/>
      </rPr>
      <t>）千円単位で入力</t>
    </r>
    <rPh sb="0" eb="1">
      <t>ゼン</t>
    </rPh>
    <rPh sb="2" eb="4">
      <t>ネンド</t>
    </rPh>
    <rPh sb="8" eb="10">
      <t>タンイ</t>
    </rPh>
    <rPh sb="11" eb="13">
      <t>ニュウリョク</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</si>
  <si>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</si>
  <si>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r>
      <t>前々年度（</t>
    </r>
    <r>
      <rPr>
        <u/>
        <sz val="11"/>
        <color theme="1"/>
        <rFont val="ＭＳ Ｐゴシック"/>
        <family val="3"/>
        <charset val="128"/>
      </rPr>
      <t>R4</t>
    </r>
    <r>
      <rPr>
        <sz val="11"/>
        <color theme="1"/>
        <rFont val="ＭＳ Ｐゴシック"/>
        <family val="3"/>
        <charset val="128"/>
      </rPr>
      <t>）　〃</t>
    </r>
    <rPh sb="0" eb="1">
      <t>ゼン</t>
    </rPh>
    <rPh sb="2" eb="4">
      <t>ネンド</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</si>
  <si>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</si>
  <si>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t>R7-8 ver1.0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</si>
</sst>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411]ggge&quot;年&quot;m&quot;月&quot;d&quot;日&quot;;@"/>
    <numFmt numFmtId="183" formatCode="0_ "/>
  </numFmts>
  <fonts count="49">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sz val="9"/>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1"/>
      <color indexed="10"/>
      <name val="ＭＳ Ｐ明朝"/>
      <family val="1"/>
      <charset val="128"/>
    </font>
    <font>
      <sz val="16"/>
      <name val="ＭＳ Ｐゴシック"/>
      <family val="3"/>
      <charset val="128"/>
    </font>
    <font>
      <b/>
      <sz val="16"/>
      <color indexed="81"/>
      <name val="ＭＳ Ｐゴシック"/>
      <family val="3"/>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u/>
      <sz val="11"/>
      <color theme="1"/>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b/>
      <sz val="11"/>
      <color theme="1"/>
      <name val="ＭＳ Ｐゴシック"/>
      <family val="3"/>
      <charset val="128"/>
      <scheme val="minor"/>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rgb="FFFFFF99"/>
        <bgColor indexed="64"/>
      </patternFill>
    </fill>
    <fill>
      <patternFill patternType="solid">
        <fgColor rgb="FFCCFFFF"/>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style="medium">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xf numFmtId="0" fontId="1"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807">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2" borderId="4" xfId="1" applyFont="1" applyFill="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1" xfId="1" applyNumberFormat="1" applyFont="1" applyBorder="1" applyAlignment="1">
      <alignment vertical="center"/>
    </xf>
    <xf numFmtId="58" fontId="7" fillId="0" borderId="2" xfId="1" applyNumberFormat="1" applyFont="1" applyBorder="1" applyAlignment="1">
      <alignment vertical="center"/>
    </xf>
    <xf numFmtId="0" fontId="7" fillId="3" borderId="7" xfId="1" applyFont="1" applyFill="1" applyBorder="1" applyAlignment="1">
      <alignment horizontal="left" vertical="center" indent="1"/>
    </xf>
    <xf numFmtId="176" fontId="7" fillId="0" borderId="1" xfId="1" applyNumberFormat="1" applyFont="1" applyBorder="1" applyAlignment="1">
      <alignment vertical="center"/>
    </xf>
    <xf numFmtId="176" fontId="7" fillId="0" borderId="2" xfId="1" applyNumberFormat="1" applyFont="1" applyBorder="1" applyAlignment="1">
      <alignment vertical="center"/>
    </xf>
    <xf numFmtId="177" fontId="7" fillId="2" borderId="6" xfId="1" applyNumberFormat="1" applyFont="1" applyFill="1" applyBorder="1" applyAlignment="1" applyProtection="1">
      <alignment horizontal="left" vertical="center" indent="1"/>
      <protection locked="0"/>
    </xf>
    <xf numFmtId="176" fontId="7" fillId="0" borderId="3" xfId="1" applyNumberFormat="1" applyFont="1" applyBorder="1"/>
    <xf numFmtId="0" fontId="7" fillId="0" borderId="8" xfId="1" applyFont="1" applyBorder="1" applyAlignment="1">
      <alignment vertical="center"/>
    </xf>
    <xf numFmtId="0" fontId="7" fillId="0" borderId="3" xfId="1" applyFont="1" applyBorder="1"/>
    <xf numFmtId="0" fontId="7" fillId="0" borderId="9" xfId="1" applyFont="1" applyBorder="1" applyAlignment="1">
      <alignment vertical="center"/>
    </xf>
    <xf numFmtId="0" fontId="7" fillId="0" borderId="10" xfId="1" applyFont="1" applyBorder="1" applyAlignment="1">
      <alignment vertical="center"/>
    </xf>
    <xf numFmtId="0" fontId="7" fillId="2" borderId="11" xfId="1" applyFont="1" applyFill="1" applyBorder="1" applyAlignment="1" applyProtection="1">
      <alignment horizontal="left" vertical="center" indent="1"/>
      <protection locked="0"/>
    </xf>
    <xf numFmtId="0" fontId="7" fillId="0" borderId="12" xfId="1" applyFont="1" applyBorder="1"/>
    <xf numFmtId="0" fontId="7" fillId="0" borderId="13" xfId="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0" fontId="7" fillId="3" borderId="15" xfId="1" applyFont="1" applyFill="1" applyBorder="1" applyAlignment="1">
      <alignment horizontal="left" vertical="center" indent="1"/>
    </xf>
    <xf numFmtId="49" fontId="7" fillId="0" borderId="16" xfId="1" applyNumberFormat="1" applyFont="1" applyBorder="1"/>
    <xf numFmtId="0" fontId="7" fillId="0" borderId="14" xfId="1" applyFont="1" applyBorder="1" applyAlignment="1">
      <alignment vertical="center"/>
    </xf>
    <xf numFmtId="0" fontId="7" fillId="2" borderId="17" xfId="1" applyFont="1" applyFill="1" applyBorder="1" applyAlignment="1" applyProtection="1">
      <alignment horizontal="left" vertical="center" indent="1"/>
      <protection locked="0"/>
    </xf>
    <xf numFmtId="0" fontId="7" fillId="0" borderId="16" xfId="1" applyFont="1" applyBorder="1"/>
    <xf numFmtId="0" fontId="7" fillId="0" borderId="9" xfId="1" applyFont="1" applyBorder="1" applyAlignment="1">
      <alignment vertical="center" wrapText="1"/>
    </xf>
    <xf numFmtId="0" fontId="7" fillId="2" borderId="6" xfId="1" applyFont="1" applyFill="1" applyBorder="1" applyAlignment="1" applyProtection="1">
      <alignment horizontal="left" vertical="center" indent="1"/>
      <protection locked="0"/>
    </xf>
    <xf numFmtId="0" fontId="7" fillId="0" borderId="18" xfId="1" applyFont="1" applyBorder="1" applyAlignment="1">
      <alignment vertical="center"/>
    </xf>
    <xf numFmtId="0" fontId="7" fillId="0" borderId="19" xfId="1" applyFont="1" applyBorder="1" applyAlignment="1">
      <alignment vertical="center"/>
    </xf>
    <xf numFmtId="0" fontId="7" fillId="2" borderId="20" xfId="1" applyFont="1" applyFill="1" applyBorder="1" applyAlignment="1" applyProtection="1">
      <alignment horizontal="left" vertical="center" indent="1"/>
      <protection locked="0"/>
    </xf>
    <xf numFmtId="0" fontId="7" fillId="0" borderId="21" xfId="1" applyFont="1" applyBorder="1"/>
    <xf numFmtId="0" fontId="7" fillId="0" borderId="22" xfId="1" applyFont="1" applyBorder="1" applyAlignment="1">
      <alignment vertical="center"/>
    </xf>
    <xf numFmtId="0" fontId="7" fillId="0" borderId="23" xfId="1" applyFont="1" applyBorder="1" applyAlignment="1">
      <alignment vertical="center"/>
    </xf>
    <xf numFmtId="0" fontId="7" fillId="2" borderId="24" xfId="1" applyFont="1" applyFill="1" applyBorder="1" applyAlignment="1" applyProtection="1">
      <alignment horizontal="left" vertical="center" indent="1"/>
      <protection locked="0"/>
    </xf>
    <xf numFmtId="0" fontId="7" fillId="0" borderId="25" xfId="1" applyFont="1" applyBorder="1"/>
    <xf numFmtId="49" fontId="7" fillId="0" borderId="2" xfId="1" applyNumberFormat="1" applyFont="1" applyBorder="1" applyAlignment="1">
      <alignment vertical="center"/>
    </xf>
    <xf numFmtId="49" fontId="7" fillId="2" borderId="6" xfId="1" applyNumberFormat="1" applyFont="1" applyFill="1" applyBorder="1" applyAlignment="1" applyProtection="1">
      <alignment horizontal="left" vertical="center" indent="1"/>
      <protection locked="0"/>
    </xf>
    <xf numFmtId="0" fontId="4" fillId="0" borderId="0" xfId="1" applyFont="1" applyAlignment="1">
      <alignment horizontal="left"/>
    </xf>
    <xf numFmtId="0" fontId="7" fillId="0" borderId="2" xfId="1" applyFont="1" applyBorder="1" applyAlignment="1">
      <alignment vertical="center" shrinkToFit="1"/>
    </xf>
    <xf numFmtId="0" fontId="7" fillId="0" borderId="1" xfId="2" applyNumberFormat="1" applyFont="1" applyFill="1" applyBorder="1" applyAlignment="1" applyProtection="1">
      <alignment vertical="center"/>
    </xf>
    <xf numFmtId="49" fontId="9" fillId="2" borderId="6" xfId="2" applyNumberFormat="1" applyFill="1" applyBorder="1" applyAlignment="1" applyProtection="1">
      <alignment horizontal="left" vertical="center" indent="1" shrinkToFit="1"/>
      <protection locked="0"/>
    </xf>
    <xf numFmtId="0" fontId="7" fillId="3" borderId="7" xfId="1" applyFont="1" applyFill="1" applyBorder="1" applyAlignment="1">
      <alignment horizontal="left" vertical="center" indent="1" shrinkToFit="1"/>
    </xf>
    <xf numFmtId="0" fontId="7" fillId="2" borderId="11" xfId="1" applyFont="1" applyFill="1" applyBorder="1" applyAlignment="1" applyProtection="1">
      <alignment horizontal="left" vertical="center" indent="1" shrinkToFit="1"/>
      <protection locked="0"/>
    </xf>
    <xf numFmtId="0" fontId="7" fillId="2" borderId="17" xfId="1" applyFont="1" applyFill="1" applyBorder="1" applyAlignment="1" applyProtection="1">
      <alignment horizontal="left" vertical="center" indent="1" shrinkToFit="1"/>
      <protection locked="0"/>
    </xf>
    <xf numFmtId="0" fontId="7" fillId="0" borderId="3" xfId="1" applyFont="1" applyBorder="1" applyAlignment="1">
      <alignment horizontal="left"/>
    </xf>
    <xf numFmtId="0" fontId="10" fillId="0" borderId="0" xfId="1" applyFont="1" applyAlignment="1">
      <alignment horizontal="left"/>
    </xf>
    <xf numFmtId="0" fontId="7" fillId="0" borderId="1" xfId="2" applyFont="1" applyFill="1" applyBorder="1" applyAlignment="1" applyProtection="1">
      <alignment vertical="center"/>
    </xf>
    <xf numFmtId="0" fontId="9" fillId="2" borderId="6" xfId="2" applyFill="1" applyBorder="1" applyAlignment="1" applyProtection="1">
      <alignment horizontal="left" vertical="center" indent="1"/>
      <protection locked="0"/>
    </xf>
    <xf numFmtId="58" fontId="7" fillId="0" borderId="8" xfId="1" applyNumberFormat="1" applyFont="1" applyBorder="1" applyAlignment="1">
      <alignment vertical="center"/>
    </xf>
    <xf numFmtId="58" fontId="7" fillId="3" borderId="7" xfId="1" applyNumberFormat="1" applyFont="1" applyFill="1" applyBorder="1" applyAlignment="1">
      <alignment horizontal="left" vertical="center" indent="1"/>
    </xf>
    <xf numFmtId="49" fontId="7" fillId="0" borderId="1" xfId="1" applyNumberFormat="1" applyFont="1" applyBorder="1" applyAlignment="1">
      <alignment vertical="center"/>
    </xf>
    <xf numFmtId="49" fontId="9" fillId="2" borderId="6" xfId="2" applyNumberFormat="1" applyFill="1" applyBorder="1" applyAlignment="1" applyProtection="1">
      <alignment horizontal="left" vertical="center" indent="1"/>
      <protection locked="0"/>
    </xf>
    <xf numFmtId="0" fontId="7" fillId="0" borderId="1" xfId="1" applyFont="1" applyBorder="1" applyAlignment="1">
      <alignment horizontal="left" vertical="center"/>
    </xf>
    <xf numFmtId="0" fontId="11" fillId="2" borderId="6"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6" xfId="3" applyFont="1" applyFill="1" applyBorder="1" applyAlignment="1" applyProtection="1">
      <alignment horizontal="left" vertical="center" indent="1"/>
      <protection locked="0"/>
    </xf>
    <xf numFmtId="178" fontId="7" fillId="2" borderId="6" xfId="1" applyNumberFormat="1" applyFont="1" applyFill="1" applyBorder="1" applyAlignment="1" applyProtection="1">
      <alignment horizontal="left" vertical="center" indent="1"/>
      <protection locked="0"/>
    </xf>
    <xf numFmtId="0" fontId="7" fillId="0" borderId="2" xfId="1" applyFont="1" applyBorder="1" applyAlignment="1">
      <alignment vertical="center" wrapText="1"/>
    </xf>
    <xf numFmtId="0" fontId="7" fillId="0" borderId="22" xfId="1" applyFont="1" applyBorder="1" applyAlignment="1">
      <alignment vertical="center" wrapText="1"/>
    </xf>
    <xf numFmtId="49" fontId="7" fillId="2" borderId="6" xfId="2" applyNumberFormat="1" applyFont="1" applyFill="1" applyBorder="1" applyAlignment="1" applyProtection="1">
      <alignment horizontal="left" vertical="center" indent="1" shrinkToFit="1"/>
      <protection locked="0"/>
    </xf>
    <xf numFmtId="178" fontId="7" fillId="2" borderId="6" xfId="2" applyNumberFormat="1" applyFont="1" applyFill="1" applyBorder="1" applyAlignment="1" applyProtection="1">
      <alignment horizontal="left" vertical="center" indent="1" shrinkToFit="1"/>
      <protection locked="0"/>
    </xf>
    <xf numFmtId="0" fontId="7" fillId="2" borderId="6" xfId="1" applyFont="1" applyFill="1" applyBorder="1" applyAlignment="1" applyProtection="1">
      <alignment horizontal="left" vertical="center" wrapText="1" indent="1"/>
      <protection locked="0"/>
    </xf>
    <xf numFmtId="0" fontId="7" fillId="3" borderId="7" xfId="1" applyFont="1" applyFill="1" applyBorder="1" applyAlignment="1">
      <alignment horizontal="left" vertical="center" wrapText="1" indent="1"/>
    </xf>
    <xf numFmtId="0" fontId="13" fillId="5" borderId="0" xfId="1" applyFont="1" applyFill="1" applyAlignment="1">
      <alignment horizontal="left" vertical="center"/>
    </xf>
    <xf numFmtId="9" fontId="7" fillId="3" borderId="7" xfId="1" applyNumberFormat="1" applyFont="1" applyFill="1" applyBorder="1" applyAlignment="1">
      <alignment horizontal="left" vertical="center" indent="1"/>
    </xf>
    <xf numFmtId="9" fontId="7" fillId="0" borderId="3" xfId="5" applyFont="1" applyFill="1" applyBorder="1" applyAlignment="1"/>
    <xf numFmtId="0" fontId="11" fillId="0" borderId="2" xfId="1" applyFont="1" applyBorder="1" applyAlignment="1">
      <alignment vertical="center" wrapText="1"/>
    </xf>
    <xf numFmtId="0" fontId="14" fillId="0" borderId="3" xfId="1" applyFont="1" applyBorder="1"/>
    <xf numFmtId="0" fontId="7" fillId="0" borderId="1" xfId="1" applyFont="1" applyBorder="1" applyAlignment="1">
      <alignment vertical="center" textRotation="255"/>
    </xf>
    <xf numFmtId="0" fontId="7" fillId="2" borderId="27" xfId="1" applyFont="1" applyFill="1" applyBorder="1" applyAlignment="1" applyProtection="1">
      <alignment horizontal="left" vertical="center" wrapText="1"/>
      <protection locked="0"/>
    </xf>
    <xf numFmtId="0" fontId="7" fillId="0" borderId="3" xfId="1" applyFont="1" applyBorder="1" applyAlignment="1">
      <alignment horizontal="left" vertical="center"/>
    </xf>
    <xf numFmtId="0" fontId="13" fillId="0" borderId="0" xfId="1" applyFont="1" applyAlignment="1">
      <alignment horizontal="left" vertical="center"/>
    </xf>
    <xf numFmtId="0" fontId="7" fillId="0" borderId="1" xfId="2" applyNumberFormat="1" applyFont="1" applyFill="1" applyBorder="1" applyAlignment="1" applyProtection="1">
      <alignment vertical="center" wrapText="1"/>
    </xf>
    <xf numFmtId="0" fontId="7" fillId="0" borderId="22"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9"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9" xfId="6" applyFont="1" applyBorder="1" applyAlignment="1">
      <alignment horizontal="center" vertical="center"/>
    </xf>
    <xf numFmtId="0" fontId="0" fillId="0" borderId="38" xfId="6" applyFont="1" applyBorder="1" applyAlignment="1">
      <alignment horizontal="center" vertical="center"/>
    </xf>
    <xf numFmtId="0" fontId="0" fillId="0" borderId="12" xfId="6" applyFont="1" applyBorder="1" applyAlignment="1">
      <alignment horizontal="center" vertical="center"/>
    </xf>
    <xf numFmtId="0" fontId="0" fillId="0" borderId="9" xfId="6" applyFont="1" applyBorder="1">
      <alignment vertical="center"/>
    </xf>
    <xf numFmtId="0" fontId="0" fillId="0" borderId="12" xfId="6" applyFont="1" applyBorder="1">
      <alignment vertical="center"/>
    </xf>
    <xf numFmtId="0" fontId="0" fillId="0" borderId="26" xfId="6" applyFont="1" applyBorder="1" applyAlignment="1">
      <alignment horizontal="center" vertical="center"/>
    </xf>
    <xf numFmtId="0" fontId="0" fillId="0" borderId="0" xfId="6" applyFont="1" applyAlignment="1">
      <alignment horizontal="center" vertical="center"/>
    </xf>
    <xf numFmtId="0" fontId="0" fillId="0" borderId="39" xfId="6" applyFont="1" applyBorder="1" applyAlignment="1">
      <alignment horizontal="center" vertical="center"/>
    </xf>
    <xf numFmtId="0" fontId="0" fillId="0" borderId="26" xfId="6" applyFont="1" applyBorder="1">
      <alignment vertical="center"/>
    </xf>
    <xf numFmtId="0" fontId="0" fillId="0" borderId="39" xfId="6" applyFont="1" applyBorder="1">
      <alignment vertical="center"/>
    </xf>
    <xf numFmtId="0" fontId="0" fillId="0" borderId="22" xfId="6" applyFont="1" applyBorder="1">
      <alignment vertical="center"/>
    </xf>
    <xf numFmtId="0" fontId="0" fillId="0" borderId="25" xfId="6" applyFont="1" applyBorder="1">
      <alignment vertical="center"/>
    </xf>
    <xf numFmtId="0" fontId="1" fillId="3" borderId="40" xfId="6" applyFill="1" applyBorder="1" applyAlignment="1">
      <alignment horizontal="center" vertical="center"/>
    </xf>
    <xf numFmtId="0" fontId="0" fillId="0" borderId="22" xfId="6" applyFont="1" applyBorder="1" applyAlignment="1">
      <alignment horizontal="center" vertical="center"/>
    </xf>
    <xf numFmtId="0" fontId="0" fillId="0" borderId="29" xfId="6" applyFont="1" applyBorder="1" applyAlignment="1">
      <alignment horizontal="center" vertical="center"/>
    </xf>
    <xf numFmtId="0" fontId="0" fillId="0" borderId="25" xfId="6" applyFont="1" applyBorder="1" applyAlignment="1">
      <alignment horizontal="center" vertical="center"/>
    </xf>
    <xf numFmtId="179" fontId="0" fillId="0" borderId="42" xfId="6" applyNumberFormat="1" applyFont="1" applyBorder="1">
      <alignment vertical="center"/>
    </xf>
    <xf numFmtId="179" fontId="0" fillId="0" borderId="43" xfId="6" applyNumberFormat="1" applyFont="1" applyBorder="1">
      <alignment vertical="center"/>
    </xf>
    <xf numFmtId="179" fontId="0" fillId="0" borderId="44"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9" fillId="0" borderId="0" xfId="1" applyFont="1" applyAlignment="1">
      <alignment vertical="center"/>
    </xf>
    <xf numFmtId="0" fontId="0" fillId="0" borderId="45" xfId="1" applyFont="1" applyBorder="1" applyAlignment="1">
      <alignment vertical="center"/>
    </xf>
    <xf numFmtId="0" fontId="19" fillId="0" borderId="45" xfId="1" applyFont="1" applyBorder="1" applyAlignment="1">
      <alignment vertical="center"/>
    </xf>
    <xf numFmtId="0" fontId="0" fillId="0" borderId="54" xfId="1" applyFont="1" applyBorder="1"/>
    <xf numFmtId="0" fontId="0" fillId="0" borderId="45" xfId="1" applyFont="1" applyBorder="1"/>
    <xf numFmtId="0" fontId="0" fillId="0" borderId="78" xfId="1" applyFont="1" applyBorder="1" applyAlignment="1">
      <alignment horizontal="center" vertical="center"/>
    </xf>
    <xf numFmtId="0" fontId="0" fillId="0" borderId="78" xfId="1" applyFont="1" applyBorder="1" applyAlignment="1">
      <alignment horizontal="distributed" vertical="center"/>
    </xf>
    <xf numFmtId="0" fontId="0" fillId="0" borderId="22" xfId="1" applyFont="1" applyBorder="1" applyAlignment="1">
      <alignment horizontal="center" vertical="center"/>
    </xf>
    <xf numFmtId="0" fontId="0" fillId="0" borderId="22" xfId="1" applyFont="1" applyBorder="1" applyAlignment="1">
      <alignment horizontal="distributed" vertical="center"/>
    </xf>
    <xf numFmtId="0" fontId="0" fillId="0" borderId="1" xfId="1" applyFont="1" applyBorder="1" applyAlignment="1">
      <alignment horizontal="distributed" vertical="center"/>
    </xf>
    <xf numFmtId="0" fontId="0" fillId="0" borderId="53" xfId="1" applyFont="1" applyBorder="1" applyAlignment="1">
      <alignment horizontal="center" vertical="center"/>
    </xf>
    <xf numFmtId="0" fontId="0" fillId="0" borderId="2" xfId="1" applyFont="1" applyBorder="1" applyAlignment="1">
      <alignment horizontal="right" vertical="center"/>
    </xf>
    <xf numFmtId="0" fontId="0" fillId="0" borderId="47" xfId="1" applyFont="1" applyBorder="1" applyAlignment="1">
      <alignment vertical="center"/>
    </xf>
    <xf numFmtId="0" fontId="0" fillId="0" borderId="70" xfId="1" applyFont="1" applyBorder="1" applyAlignment="1">
      <alignment horizontal="center" vertical="center" shrinkToFit="1"/>
    </xf>
    <xf numFmtId="0" fontId="18" fillId="0" borderId="54" xfId="1" applyFont="1" applyBorder="1" applyAlignment="1">
      <alignment horizontal="right"/>
    </xf>
    <xf numFmtId="0" fontId="0" fillId="0" borderId="45" xfId="1" applyFont="1" applyBorder="1" applyAlignment="1">
      <alignment horizontal="right"/>
    </xf>
    <xf numFmtId="0" fontId="0" fillId="0" borderId="70" xfId="1" applyFont="1" applyBorder="1" applyAlignment="1">
      <alignment horizontal="center" vertical="center"/>
    </xf>
    <xf numFmtId="0" fontId="4" fillId="7" borderId="0" xfId="1" applyFont="1" applyFill="1" applyAlignment="1">
      <alignment horizontal="center"/>
    </xf>
    <xf numFmtId="0" fontId="20" fillId="0" borderId="0" xfId="1" applyFont="1" applyAlignment="1">
      <alignment horizontal="center"/>
    </xf>
    <xf numFmtId="0" fontId="18" fillId="0" borderId="0" xfId="1" applyFont="1" applyAlignment="1">
      <alignment horizontal="right"/>
    </xf>
    <xf numFmtId="0" fontId="21" fillId="0" borderId="0" xfId="1" applyFont="1" applyAlignment="1">
      <alignment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9"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49" fontId="0" fillId="0" borderId="0" xfId="1" applyNumberFormat="1" applyFont="1" applyAlignment="1">
      <alignment horizontal="left" vertical="center"/>
    </xf>
    <xf numFmtId="0" fontId="0" fillId="0" borderId="0" xfId="1" applyFont="1" applyAlignment="1">
      <alignment horizontal="left" vertical="center"/>
    </xf>
    <xf numFmtId="49" fontId="0" fillId="0" borderId="0" xfId="1" applyNumberFormat="1" applyFont="1" applyAlignment="1">
      <alignment horizontal="left"/>
    </xf>
    <xf numFmtId="181" fontId="0" fillId="0" borderId="39"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6"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9" xfId="1" applyFont="1" applyBorder="1" applyAlignment="1">
      <alignment horizontal="distributed" vertical="center" shrinkToFit="1"/>
    </xf>
    <xf numFmtId="0" fontId="0" fillId="0" borderId="0" xfId="1" applyFont="1" applyAlignment="1">
      <alignment horizontal="center" vertical="center"/>
    </xf>
    <xf numFmtId="0" fontId="0" fillId="0" borderId="0" xfId="1" applyFont="1" applyAlignment="1">
      <alignment horizontal="distributed" vertical="center" shrinkToFit="1"/>
    </xf>
    <xf numFmtId="0" fontId="0" fillId="0" borderId="41" xfId="1" applyFont="1" applyBorder="1" applyAlignment="1">
      <alignment horizontal="left" vertical="center" shrinkToFit="1"/>
    </xf>
    <xf numFmtId="0" fontId="0" fillId="0" borderId="0" xfId="1" applyFont="1" applyAlignment="1">
      <alignment horizontal="left"/>
    </xf>
    <xf numFmtId="0" fontId="0" fillId="0" borderId="1" xfId="1" applyFont="1" applyBorder="1" applyAlignment="1">
      <alignment horizontal="left" vertical="center" shrinkToFit="1"/>
    </xf>
    <xf numFmtId="0" fontId="0" fillId="0" borderId="0" xfId="1" applyFont="1" applyAlignment="1">
      <alignment horizontal="center"/>
    </xf>
    <xf numFmtId="0" fontId="0" fillId="0" borderId="1" xfId="1" applyFont="1" applyBorder="1" applyAlignment="1">
      <alignment horizontal="center" vertical="center" shrinkToFit="1"/>
    </xf>
    <xf numFmtId="0" fontId="0" fillId="0" borderId="0" xfId="1" applyFont="1" applyAlignment="1">
      <alignment horizontal="left" vertical="center" shrinkToFit="1"/>
    </xf>
    <xf numFmtId="0" fontId="0" fillId="0" borderId="0" xfId="1" applyFont="1" applyAlignment="1">
      <alignment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1" fillId="0" borderId="0" xfId="1" applyAlignment="1">
      <alignment horizontal="center" vertical="center"/>
    </xf>
    <xf numFmtId="0" fontId="1" fillId="0" borderId="34" xfId="1" applyBorder="1" applyAlignment="1">
      <alignment horizontal="center" vertical="center"/>
    </xf>
    <xf numFmtId="0" fontId="1" fillId="0" borderId="39" xfId="1" applyBorder="1" applyAlignment="1">
      <alignment horizontal="center" vertical="center"/>
    </xf>
    <xf numFmtId="0" fontId="1" fillId="0" borderId="34" xfId="1" applyBorder="1"/>
    <xf numFmtId="0" fontId="1" fillId="0" borderId="39" xfId="1" applyBorder="1"/>
    <xf numFmtId="0" fontId="1" fillId="0" borderId="0" xfId="4">
      <alignment vertical="center"/>
    </xf>
    <xf numFmtId="0" fontId="1" fillId="0" borderId="34" xfId="1" applyBorder="1" applyAlignment="1">
      <alignment vertical="center"/>
    </xf>
    <xf numFmtId="0" fontId="1" fillId="0" borderId="34" xfId="4" applyBorder="1">
      <alignment vertical="center"/>
    </xf>
    <xf numFmtId="0" fontId="1" fillId="0" borderId="0" xfId="1" applyAlignment="1">
      <alignment horizontal="right" vertical="center"/>
    </xf>
    <xf numFmtId="0" fontId="1" fillId="0" borderId="23" xfId="1" applyBorder="1"/>
    <xf numFmtId="0" fontId="1" fillId="0" borderId="29" xfId="1" applyBorder="1"/>
    <xf numFmtId="0" fontId="1" fillId="0" borderId="25" xfId="1" applyBorder="1"/>
    <xf numFmtId="0" fontId="1" fillId="0" borderId="29" xfId="4" applyBorder="1">
      <alignment vertical="center"/>
    </xf>
    <xf numFmtId="0" fontId="0" fillId="0" borderId="0" xfId="1" applyFont="1" applyAlignment="1">
      <alignment vertical="top"/>
    </xf>
    <xf numFmtId="0" fontId="0" fillId="0" borderId="0" xfId="1" applyFont="1" applyAlignment="1">
      <alignment horizontal="right" vertical="center"/>
    </xf>
    <xf numFmtId="181" fontId="0" fillId="0" borderId="0" xfId="1" applyNumberFormat="1" applyFont="1" applyAlignment="1">
      <alignment vertical="center" wrapText="1"/>
    </xf>
    <xf numFmtId="0" fontId="0" fillId="0" borderId="29" xfId="1" applyFont="1" applyBorder="1" applyAlignment="1">
      <alignment horizontal="right"/>
    </xf>
    <xf numFmtId="0" fontId="24" fillId="0" borderId="0" xfId="1" applyFont="1" applyAlignment="1">
      <alignment vertical="center"/>
    </xf>
    <xf numFmtId="58" fontId="0" fillId="0" borderId="0" xfId="1" applyNumberFormat="1" applyFont="1"/>
    <xf numFmtId="0" fontId="7" fillId="0" borderId="0" xfId="1" applyFont="1" applyAlignment="1">
      <alignment horizontal="left"/>
    </xf>
    <xf numFmtId="0" fontId="25" fillId="0" borderId="0" xfId="1" applyFont="1"/>
    <xf numFmtId="0" fontId="0" fillId="0" borderId="51" xfId="1" applyFont="1" applyBorder="1" applyAlignment="1">
      <alignment horizontal="center" vertical="center"/>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53" xfId="1" applyFont="1" applyBorder="1" applyAlignment="1">
      <alignment horizontal="center"/>
    </xf>
    <xf numFmtId="0" fontId="0" fillId="0" borderId="64" xfId="1" applyFont="1" applyBorder="1" applyAlignment="1">
      <alignment horizontal="center"/>
    </xf>
    <xf numFmtId="0" fontId="0" fillId="0" borderId="56" xfId="1" applyFont="1" applyBorder="1" applyAlignment="1">
      <alignment horizontal="left" vertical="top"/>
    </xf>
    <xf numFmtId="0" fontId="0" fillId="0" borderId="0" xfId="1" applyFont="1" applyAlignment="1">
      <alignment horizontal="left" vertical="top"/>
    </xf>
    <xf numFmtId="0" fontId="0" fillId="0" borderId="57" xfId="1" applyFont="1" applyBorder="1" applyAlignment="1">
      <alignment horizontal="left" vertical="top"/>
    </xf>
    <xf numFmtId="0" fontId="0" fillId="5" borderId="9" xfId="1" applyFont="1" applyFill="1" applyBorder="1" applyAlignment="1">
      <alignment horizontal="center" vertical="center"/>
    </xf>
    <xf numFmtId="0" fontId="0" fillId="5" borderId="60" xfId="1" applyFont="1" applyFill="1" applyBorder="1" applyAlignment="1">
      <alignment horizontal="center" vertical="center"/>
    </xf>
    <xf numFmtId="38" fontId="0" fillId="0" borderId="53" xfId="1" applyNumberFormat="1" applyFont="1" applyBorder="1" applyAlignment="1">
      <alignment horizontal="center" vertical="center"/>
    </xf>
    <xf numFmtId="0" fontId="0" fillId="0" borderId="53" xfId="1" applyFont="1" applyBorder="1" applyAlignment="1">
      <alignment horizontal="center" vertical="top"/>
    </xf>
    <xf numFmtId="0" fontId="0" fillId="0" borderId="53" xfId="1" applyFont="1" applyBorder="1" applyAlignment="1">
      <alignment horizontal="left" vertical="top"/>
    </xf>
    <xf numFmtId="0" fontId="0" fillId="0" borderId="64" xfId="1" applyFont="1" applyBorder="1" applyAlignment="1">
      <alignment horizontal="left" vertical="top"/>
    </xf>
    <xf numFmtId="0" fontId="0" fillId="0" borderId="1" xfId="1" applyFont="1" applyBorder="1" applyAlignment="1">
      <alignment vertical="center"/>
    </xf>
    <xf numFmtId="0" fontId="0" fillId="0" borderId="37" xfId="1" applyFont="1" applyBorder="1" applyAlignment="1">
      <alignment vertical="center"/>
    </xf>
    <xf numFmtId="0" fontId="0" fillId="0" borderId="69" xfId="1" applyFont="1" applyBorder="1" applyAlignment="1">
      <alignment vertical="center"/>
    </xf>
    <xf numFmtId="0" fontId="0" fillId="0" borderId="44" xfId="1" applyFont="1" applyBorder="1" applyAlignment="1">
      <alignment vertical="center"/>
    </xf>
    <xf numFmtId="0" fontId="0" fillId="0" borderId="73" xfId="1" applyFont="1" applyBorder="1" applyAlignment="1">
      <alignment horizontal="center" vertical="center"/>
    </xf>
    <xf numFmtId="0" fontId="0" fillId="0" borderId="43" xfId="1" applyFont="1" applyBorder="1" applyAlignment="1">
      <alignment horizontal="right" vertical="center"/>
    </xf>
    <xf numFmtId="0" fontId="0" fillId="0" borderId="75" xfId="1" applyFont="1" applyBorder="1" applyAlignment="1">
      <alignment horizontal="center" vertical="center"/>
    </xf>
    <xf numFmtId="0" fontId="0" fillId="0" borderId="36" xfId="1" applyFont="1" applyBorder="1" applyAlignment="1">
      <alignment horizontal="center" vertical="center"/>
    </xf>
    <xf numFmtId="0" fontId="0" fillId="0" borderId="68" xfId="1" applyFont="1" applyBorder="1" applyAlignment="1">
      <alignment horizontal="center" vertical="center"/>
    </xf>
    <xf numFmtId="0" fontId="0" fillId="0" borderId="107" xfId="1" applyFont="1" applyBorder="1" applyAlignment="1">
      <alignment horizontal="center" vertical="center" shrinkToFit="1"/>
    </xf>
    <xf numFmtId="0" fontId="0" fillId="0" borderId="108" xfId="1" applyFont="1" applyBorder="1" applyAlignment="1">
      <alignment horizontal="center" vertical="center" shrinkToFit="1"/>
    </xf>
    <xf numFmtId="0" fontId="0" fillId="0" borderId="110" xfId="1" applyFont="1" applyBorder="1" applyAlignment="1">
      <alignment horizontal="center" vertical="center"/>
    </xf>
    <xf numFmtId="0" fontId="0" fillId="0" borderId="113" xfId="1" applyFont="1" applyBorder="1" applyAlignment="1">
      <alignment horizontal="center" vertical="center" shrinkToFit="1"/>
    </xf>
    <xf numFmtId="0" fontId="0" fillId="0" borderId="109" xfId="1" applyFont="1" applyBorder="1" applyAlignment="1">
      <alignment horizontal="center" vertical="center" shrinkToFit="1"/>
    </xf>
    <xf numFmtId="0" fontId="0" fillId="0" borderId="110" xfId="1" applyFont="1" applyBorder="1" applyAlignment="1">
      <alignment horizontal="center" vertical="center" shrinkToFit="1"/>
    </xf>
    <xf numFmtId="49" fontId="0" fillId="0" borderId="22" xfId="1" applyNumberFormat="1" applyFont="1" applyBorder="1" applyAlignment="1">
      <alignment horizontal="center" vertical="center"/>
    </xf>
    <xf numFmtId="0" fontId="0" fillId="2" borderId="35"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shrinkToFit="1"/>
      <protection locked="0"/>
    </xf>
    <xf numFmtId="0" fontId="0" fillId="0" borderId="22" xfId="1" applyFont="1" applyBorder="1" applyAlignment="1">
      <alignment horizontal="left" vertical="center" shrinkToFit="1"/>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7" xfId="1" applyFont="1" applyFill="1" applyBorder="1" applyAlignment="1" applyProtection="1">
      <alignment horizontal="center" vertical="center"/>
      <protection locked="0"/>
    </xf>
    <xf numFmtId="0" fontId="0" fillId="2" borderId="37"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9" xfId="1" applyNumberFormat="1" applyFont="1" applyBorder="1" applyAlignment="1">
      <alignment horizontal="center" vertical="center"/>
    </xf>
    <xf numFmtId="0" fontId="0" fillId="0" borderId="9" xfId="1" applyFont="1" applyBorder="1" applyAlignment="1">
      <alignment horizontal="left" vertical="center" shrinkToFit="1"/>
    </xf>
    <xf numFmtId="49" fontId="0" fillId="0" borderId="69" xfId="1" applyNumberFormat="1" applyFont="1" applyBorder="1" applyAlignment="1">
      <alignment horizontal="center" vertical="center"/>
    </xf>
    <xf numFmtId="0" fontId="0" fillId="0" borderId="69" xfId="1" applyFont="1" applyBorder="1" applyAlignment="1">
      <alignment horizontal="left" vertical="center" shrinkToFit="1"/>
    </xf>
    <xf numFmtId="0" fontId="0" fillId="2" borderId="75" xfId="1" applyFont="1" applyFill="1" applyBorder="1" applyAlignment="1" applyProtection="1">
      <alignment horizontal="center"/>
      <protection locked="0"/>
    </xf>
    <xf numFmtId="0" fontId="0" fillId="2" borderId="44" xfId="1" applyFont="1" applyFill="1" applyBorder="1" applyAlignment="1" applyProtection="1">
      <alignment horizontal="center" vertical="center" shrinkToFit="1"/>
      <protection locked="0"/>
    </xf>
    <xf numFmtId="0" fontId="0" fillId="2" borderId="44" xfId="1" applyFont="1" applyFill="1" applyBorder="1" applyAlignment="1" applyProtection="1">
      <alignment horizontal="center"/>
      <protection locked="0"/>
    </xf>
    <xf numFmtId="0" fontId="0" fillId="0" borderId="107" xfId="1" applyFont="1" applyBorder="1" applyAlignment="1">
      <alignment horizontal="center" vertical="center"/>
    </xf>
    <xf numFmtId="0" fontId="0" fillId="0" borderId="108" xfId="1" applyFont="1" applyBorder="1" applyAlignment="1">
      <alignment horizontal="center" vertical="center"/>
    </xf>
    <xf numFmtId="0" fontId="0" fillId="0" borderId="109" xfId="1" applyFont="1" applyBorder="1" applyAlignment="1">
      <alignment horizontal="center" vertical="center"/>
    </xf>
    <xf numFmtId="0" fontId="0" fillId="2" borderId="23" xfId="1" applyFont="1" applyFill="1" applyBorder="1" applyAlignment="1" applyProtection="1">
      <alignment horizontal="center" vertical="center"/>
      <protection locked="0"/>
    </xf>
    <xf numFmtId="0" fontId="0" fillId="2" borderId="60" xfId="1" applyFont="1" applyFill="1" applyBorder="1" applyAlignment="1" applyProtection="1">
      <alignment horizontal="center" vertical="center"/>
      <protection locked="0"/>
    </xf>
    <xf numFmtId="49" fontId="0" fillId="0" borderId="26" xfId="1" applyNumberFormat="1" applyFont="1" applyBorder="1" applyAlignment="1">
      <alignment horizontal="center" vertical="center"/>
    </xf>
    <xf numFmtId="0" fontId="1" fillId="2" borderId="37" xfId="1" applyFill="1" applyBorder="1" applyAlignment="1" applyProtection="1">
      <alignment horizontal="center" vertical="center"/>
      <protection locked="0"/>
    </xf>
    <xf numFmtId="0" fontId="0" fillId="0" borderId="69" xfId="1" applyFont="1" applyBorder="1" applyAlignment="1">
      <alignment horizontal="center" vertical="center"/>
    </xf>
    <xf numFmtId="0" fontId="0" fillId="2" borderId="44" xfId="1" applyFont="1" applyFill="1" applyBorder="1" applyAlignment="1" applyProtection="1">
      <alignment horizontal="center" vertical="center"/>
      <protection locked="0"/>
    </xf>
    <xf numFmtId="0" fontId="0" fillId="0" borderId="54" xfId="1" applyFont="1" applyBorder="1" applyAlignment="1">
      <alignment shrinkToFit="1"/>
    </xf>
    <xf numFmtId="0" fontId="18" fillId="0" borderId="0" xfId="1" applyFont="1" applyAlignment="1">
      <alignment horizontal="right" shrinkToFit="1"/>
    </xf>
    <xf numFmtId="181" fontId="0" fillId="0" borderId="34" xfId="1" applyNumberFormat="1" applyFont="1" applyBorder="1" applyAlignment="1">
      <alignment vertical="center"/>
    </xf>
    <xf numFmtId="0" fontId="0" fillId="0" borderId="29" xfId="1" applyFont="1" applyBorder="1" applyAlignment="1">
      <alignment horizontal="left"/>
    </xf>
    <xf numFmtId="58" fontId="0" fillId="0" borderId="0" xfId="1" applyNumberFormat="1" applyFont="1" applyProtection="1">
      <protection locked="0"/>
    </xf>
    <xf numFmtId="58" fontId="27"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2" fillId="0" borderId="0" xfId="1" applyFont="1"/>
    <xf numFmtId="0" fontId="1" fillId="0" borderId="34"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8" fillId="0" borderId="0" xfId="7" applyFont="1" applyAlignment="1">
      <alignment horizontal="center"/>
    </xf>
    <xf numFmtId="0" fontId="18" fillId="0" borderId="0" xfId="7" applyFont="1"/>
    <xf numFmtId="49" fontId="29" fillId="0" borderId="1" xfId="7" applyNumberFormat="1" applyFont="1" applyBorder="1" applyAlignment="1">
      <alignment horizontal="center" vertical="top" wrapText="1"/>
    </xf>
    <xf numFmtId="0" fontId="18" fillId="0" borderId="0" xfId="7" applyFont="1" applyAlignment="1">
      <alignment horizontal="center" vertical="top" wrapText="1"/>
    </xf>
    <xf numFmtId="0" fontId="29" fillId="0" borderId="9" xfId="7" applyFont="1" applyBorder="1" applyAlignment="1">
      <alignment horizontal="center" vertical="center" wrapText="1"/>
    </xf>
    <xf numFmtId="0" fontId="29" fillId="0" borderId="10" xfId="7" applyFont="1" applyBorder="1" applyAlignment="1">
      <alignment vertical="top" wrapText="1"/>
    </xf>
    <xf numFmtId="0" fontId="29" fillId="0" borderId="0" xfId="7" applyFont="1" applyAlignment="1">
      <alignment vertical="top" wrapText="1"/>
    </xf>
    <xf numFmtId="49" fontId="29" fillId="0" borderId="0" xfId="7" applyNumberFormat="1" applyFont="1" applyAlignment="1">
      <alignment vertical="top" wrapText="1"/>
    </xf>
    <xf numFmtId="58" fontId="29" fillId="0" borderId="0" xfId="7" applyNumberFormat="1" applyFont="1" applyAlignment="1">
      <alignment vertical="top" wrapText="1"/>
    </xf>
    <xf numFmtId="38" fontId="29" fillId="0" borderId="0" xfId="7" applyNumberFormat="1" applyFont="1" applyAlignment="1">
      <alignment vertical="top" wrapText="1"/>
    </xf>
    <xf numFmtId="178" fontId="29" fillId="0" borderId="0" xfId="7" applyNumberFormat="1" applyFont="1" applyAlignment="1">
      <alignment vertical="top" wrapText="1"/>
    </xf>
    <xf numFmtId="9" fontId="29" fillId="0" borderId="0" xfId="7" applyNumberFormat="1" applyFont="1" applyAlignment="1">
      <alignment vertical="top" wrapText="1"/>
    </xf>
    <xf numFmtId="183" fontId="29" fillId="0" borderId="0" xfId="7" applyNumberFormat="1" applyFont="1" applyAlignment="1">
      <alignment vertical="top" wrapText="1"/>
    </xf>
    <xf numFmtId="0" fontId="18" fillId="0" borderId="0" xfId="7" applyFont="1" applyAlignment="1">
      <alignment vertical="top" wrapText="1"/>
    </xf>
    <xf numFmtId="0" fontId="0" fillId="0" borderId="0" xfId="7" applyFont="1" applyAlignment="1" applyProtection="1">
      <alignment horizontal="center" vertical="top" wrapText="1"/>
      <protection locked="0"/>
    </xf>
    <xf numFmtId="0" fontId="0" fillId="0" borderId="0" xfId="7" applyFont="1"/>
    <xf numFmtId="0" fontId="0" fillId="0" borderId="0" xfId="7" applyFont="1" applyAlignment="1">
      <alignment horizontal="center" vertical="top" wrapText="1"/>
    </xf>
    <xf numFmtId="0" fontId="1" fillId="0" borderId="0" xfId="7"/>
    <xf numFmtId="0" fontId="1" fillId="0" borderId="0" xfId="4" applyAlignment="1" applyProtection="1">
      <alignment horizontal="center" vertical="center"/>
      <protection locked="0"/>
    </xf>
    <xf numFmtId="0" fontId="30" fillId="0" borderId="0" xfId="4" applyFont="1">
      <alignment vertical="center"/>
    </xf>
    <xf numFmtId="0" fontId="31" fillId="0" borderId="0" xfId="4" applyFont="1">
      <alignment vertical="center"/>
    </xf>
    <xf numFmtId="0" fontId="1" fillId="0" borderId="0" xfId="4" applyAlignment="1">
      <alignment horizontal="center" vertical="center"/>
    </xf>
    <xf numFmtId="0" fontId="1" fillId="0" borderId="22" xfId="4" applyBorder="1" applyAlignment="1">
      <alignment horizontal="center" vertical="center"/>
    </xf>
    <xf numFmtId="183" fontId="7" fillId="2" borderId="6" xfId="1" applyNumberFormat="1" applyFont="1" applyFill="1" applyBorder="1" applyAlignment="1" applyProtection="1">
      <alignment horizontal="left" vertical="center" indent="1"/>
      <protection locked="0"/>
    </xf>
    <xf numFmtId="0" fontId="11" fillId="0" borderId="1" xfId="1" applyFont="1" applyBorder="1" applyAlignment="1">
      <alignment vertical="center" wrapText="1"/>
    </xf>
    <xf numFmtId="0" fontId="11" fillId="0" borderId="1" xfId="2" applyNumberFormat="1" applyFont="1" applyFill="1" applyBorder="1" applyAlignment="1" applyProtection="1">
      <alignment vertical="center"/>
    </xf>
    <xf numFmtId="0" fontId="11" fillId="0" borderId="1" xfId="1" applyFont="1" applyBorder="1" applyAlignment="1">
      <alignment vertical="center"/>
    </xf>
    <xf numFmtId="0" fontId="11" fillId="0" borderId="2" xfId="6" applyFont="1" applyBorder="1" applyAlignment="1">
      <alignment horizontal="center" vertical="center"/>
    </xf>
    <xf numFmtId="0" fontId="15" fillId="0" borderId="0" xfId="1" applyFont="1"/>
    <xf numFmtId="180" fontId="11" fillId="0" borderId="1" xfId="1" applyNumberFormat="1" applyFont="1" applyBorder="1" applyAlignment="1">
      <alignment horizontal="center" vertical="center"/>
    </xf>
    <xf numFmtId="180" fontId="11" fillId="0" borderId="69" xfId="1" applyNumberFormat="1" applyFont="1" applyBorder="1" applyAlignment="1">
      <alignment horizontal="center" vertical="center"/>
    </xf>
    <xf numFmtId="0" fontId="29" fillId="0" borderId="1" xfId="7" applyFont="1" applyBorder="1" applyAlignment="1">
      <alignment horizontal="center" vertical="top" wrapText="1"/>
    </xf>
    <xf numFmtId="0" fontId="29" fillId="0" borderId="9" xfId="7" applyFont="1" applyBorder="1" applyAlignment="1">
      <alignment horizontal="center" vertical="top" wrapText="1"/>
    </xf>
    <xf numFmtId="0" fontId="1" fillId="0" borderId="96" xfId="4" applyBorder="1" applyAlignment="1">
      <alignment horizontal="center" vertical="center"/>
    </xf>
    <xf numFmtId="0" fontId="1" fillId="8" borderId="125" xfId="4" applyFill="1" applyBorder="1" applyAlignment="1">
      <alignment horizontal="center" vertical="center" wrapText="1"/>
    </xf>
    <xf numFmtId="0" fontId="1" fillId="0" borderId="126" xfId="4" applyBorder="1" applyAlignment="1">
      <alignment horizontal="center" vertical="center"/>
    </xf>
    <xf numFmtId="0" fontId="34" fillId="0" borderId="9" xfId="7" applyFont="1" applyBorder="1" applyAlignment="1">
      <alignment horizontal="center" vertical="top" wrapText="1"/>
    </xf>
    <xf numFmtId="0" fontId="34" fillId="0" borderId="9" xfId="7" applyFont="1" applyBorder="1" applyAlignment="1">
      <alignment horizontal="center" vertical="top" textRotation="255" wrapText="1"/>
    </xf>
    <xf numFmtId="0" fontId="11" fillId="0" borderId="0" xfId="4" applyFont="1" applyAlignment="1">
      <alignment horizontal="left" vertical="center"/>
    </xf>
    <xf numFmtId="0" fontId="11" fillId="0" borderId="0" xfId="4" applyFont="1" applyAlignment="1">
      <alignment horizontal="center" vertical="center" wrapText="1"/>
    </xf>
    <xf numFmtId="0" fontId="11" fillId="0" borderId="9" xfId="4" applyFont="1" applyBorder="1" applyAlignment="1">
      <alignment horizontal="center" vertical="center"/>
    </xf>
    <xf numFmtId="0" fontId="11" fillId="0" borderId="1" xfId="4" applyFont="1" applyBorder="1" applyAlignment="1">
      <alignment horizontal="center" vertical="center"/>
    </xf>
    <xf numFmtId="0" fontId="11" fillId="0" borderId="6" xfId="1" applyFont="1" applyBorder="1" applyAlignment="1">
      <alignment vertical="center" wrapText="1"/>
    </xf>
    <xf numFmtId="0" fontId="11" fillId="3" borderId="7" xfId="1" applyFont="1" applyFill="1" applyBorder="1" applyAlignment="1">
      <alignment horizontal="left" vertical="center" indent="1"/>
    </xf>
    <xf numFmtId="49" fontId="11" fillId="0" borderId="1" xfId="1" applyNumberFormat="1" applyFont="1" applyBorder="1" applyAlignment="1">
      <alignment vertical="center" shrinkToFit="1"/>
    </xf>
    <xf numFmtId="0" fontId="11" fillId="0" borderId="3" xfId="1" applyFont="1" applyBorder="1" applyAlignment="1">
      <alignment vertical="center" shrinkToFit="1"/>
    </xf>
    <xf numFmtId="0" fontId="11" fillId="0" borderId="22" xfId="1" applyFont="1" applyBorder="1" applyAlignment="1">
      <alignment horizontal="center" vertical="center" textRotation="255" shrinkToFit="1"/>
    </xf>
    <xf numFmtId="0" fontId="34" fillId="0" borderId="1" xfId="7" applyFont="1" applyBorder="1" applyAlignment="1">
      <alignment horizontal="center" vertical="top" wrapText="1"/>
    </xf>
    <xf numFmtId="0" fontId="34" fillId="0" borderId="10" xfId="7" applyFont="1" applyBorder="1" applyAlignment="1">
      <alignment vertical="top" wrapText="1"/>
    </xf>
    <xf numFmtId="0" fontId="34" fillId="0" borderId="0" xfId="7" applyFont="1" applyAlignment="1">
      <alignment vertical="top" wrapText="1"/>
    </xf>
    <xf numFmtId="38" fontId="34" fillId="0" borderId="0" xfId="7" applyNumberFormat="1" applyFont="1" applyAlignment="1">
      <alignment vertical="top" wrapText="1"/>
    </xf>
    <xf numFmtId="0" fontId="33" fillId="0" borderId="0" xfId="7" applyFont="1"/>
    <xf numFmtId="0" fontId="11" fillId="0" borderId="0" xfId="7" applyFont="1"/>
    <xf numFmtId="0" fontId="35" fillId="0" borderId="3" xfId="7" applyFont="1" applyBorder="1" applyAlignment="1">
      <alignment horizontal="center" vertical="top" wrapText="1"/>
    </xf>
    <xf numFmtId="0" fontId="35" fillId="0" borderId="1" xfId="7" applyFont="1" applyBorder="1" applyAlignment="1">
      <alignment horizontal="center" vertical="top" wrapText="1"/>
    </xf>
    <xf numFmtId="49" fontId="34" fillId="0" borderId="1" xfId="7" applyNumberFormat="1" applyFont="1" applyBorder="1" applyAlignment="1">
      <alignment horizontal="center" vertical="top" wrapText="1"/>
    </xf>
    <xf numFmtId="49" fontId="36" fillId="0" borderId="0" xfId="7" applyNumberFormat="1" applyFont="1" applyAlignment="1">
      <alignment vertical="top" wrapText="1"/>
    </xf>
    <xf numFmtId="183" fontId="29" fillId="0" borderId="0" xfId="7" applyNumberFormat="1" applyFont="1" applyAlignment="1">
      <alignment vertical="top" shrinkToFit="1"/>
    </xf>
    <xf numFmtId="0" fontId="37" fillId="0" borderId="22" xfId="1" applyFont="1" applyBorder="1" applyAlignment="1">
      <alignment horizontal="center" vertical="center" shrinkToFit="1"/>
    </xf>
    <xf numFmtId="0" fontId="37" fillId="0" borderId="3" xfId="1" applyFont="1" applyBorder="1"/>
    <xf numFmtId="0" fontId="11" fillId="0" borderId="3" xfId="1" applyFont="1" applyBorder="1" applyAlignment="1">
      <alignment horizontal="left" vertical="center" indent="1"/>
    </xf>
    <xf numFmtId="0" fontId="11" fillId="2" borderId="5" xfId="1" applyFont="1" applyFill="1" applyBorder="1" applyAlignment="1" applyProtection="1">
      <alignment horizontal="left" vertical="center" indent="1"/>
      <protection locked="0"/>
    </xf>
    <xf numFmtId="0" fontId="11" fillId="2" borderId="6" xfId="1" applyFont="1" applyFill="1" applyBorder="1" applyAlignment="1" applyProtection="1">
      <alignment horizontal="left" vertical="center" wrapText="1" indent="1"/>
      <protection locked="0"/>
    </xf>
    <xf numFmtId="0" fontId="11" fillId="0" borderId="3" xfId="1" applyFont="1" applyBorder="1" applyAlignment="1">
      <alignment horizontal="left" vertical="center" wrapText="1" indent="1"/>
    </xf>
    <xf numFmtId="177" fontId="11" fillId="0" borderId="3" xfId="1" applyNumberFormat="1" applyFont="1" applyBorder="1" applyAlignment="1">
      <alignment horizontal="left" vertical="center" indent="1"/>
    </xf>
    <xf numFmtId="0" fontId="11" fillId="0" borderId="12" xfId="1" applyFont="1" applyBorder="1" applyAlignment="1">
      <alignment horizontal="left" vertical="center" indent="1" shrinkToFit="1"/>
    </xf>
    <xf numFmtId="0" fontId="11" fillId="0" borderId="16" xfId="1" applyFont="1" applyBorder="1" applyAlignment="1">
      <alignment horizontal="left" vertical="center" indent="1"/>
    </xf>
    <xf numFmtId="0" fontId="11" fillId="0" borderId="16" xfId="1" applyFont="1" applyBorder="1" applyAlignment="1">
      <alignment horizontal="left" vertical="center" indent="1" shrinkToFit="1"/>
    </xf>
    <xf numFmtId="0" fontId="11" fillId="0" borderId="3" xfId="1" applyFont="1" applyBorder="1" applyAlignment="1">
      <alignment horizontal="left" vertical="center" indent="1" shrinkToFit="1"/>
    </xf>
    <xf numFmtId="0" fontId="11" fillId="0" borderId="21" xfId="1" applyFont="1" applyBorder="1" applyAlignment="1">
      <alignment horizontal="left" vertical="center" indent="1" shrinkToFit="1"/>
    </xf>
    <xf numFmtId="0" fontId="11" fillId="0" borderId="25" xfId="1" applyFont="1" applyBorder="1" applyAlignment="1">
      <alignment horizontal="left" vertical="center" indent="1" shrinkToFit="1"/>
    </xf>
    <xf numFmtId="177" fontId="11" fillId="0" borderId="3" xfId="1" applyNumberFormat="1" applyFont="1" applyBorder="1" applyAlignment="1">
      <alignment horizontal="left" vertical="center" indent="1" shrinkToFit="1"/>
    </xf>
    <xf numFmtId="58" fontId="11" fillId="0" borderId="3" xfId="1" applyNumberFormat="1" applyFont="1" applyBorder="1" applyAlignment="1">
      <alignment horizontal="left" vertical="center" indent="1"/>
    </xf>
    <xf numFmtId="38" fontId="11" fillId="0" borderId="3" xfId="1" applyNumberFormat="1" applyFont="1" applyBorder="1" applyAlignment="1">
      <alignment horizontal="left" vertical="center" indent="1"/>
    </xf>
    <xf numFmtId="178" fontId="11" fillId="0" borderId="3" xfId="1" applyNumberFormat="1" applyFont="1" applyBorder="1" applyAlignment="1">
      <alignment horizontal="left" vertical="center" indent="1"/>
    </xf>
    <xf numFmtId="38" fontId="11" fillId="0" borderId="3" xfId="3" applyFont="1" applyFill="1" applyBorder="1" applyAlignment="1">
      <alignment horizontal="left" vertical="center" indent="1"/>
    </xf>
    <xf numFmtId="9" fontId="11" fillId="0" borderId="3" xfId="5" applyFont="1" applyFill="1" applyBorder="1" applyAlignment="1">
      <alignment horizontal="left" vertical="center" indent="1"/>
    </xf>
    <xf numFmtId="183" fontId="11" fillId="0" borderId="3" xfId="1" applyNumberFormat="1" applyFont="1" applyBorder="1" applyAlignment="1">
      <alignment horizontal="left" vertical="center" indent="1"/>
    </xf>
    <xf numFmtId="0" fontId="11" fillId="0" borderId="1" xfId="1" applyFont="1" applyBorder="1" applyAlignment="1">
      <alignment horizontal="left" vertical="center" wrapText="1"/>
    </xf>
    <xf numFmtId="0" fontId="39" fillId="0" borderId="0" xfId="7" applyFont="1"/>
    <xf numFmtId="0" fontId="40" fillId="0" borderId="0" xfId="7" applyFont="1"/>
    <xf numFmtId="0" fontId="39" fillId="0" borderId="0" xfId="7" quotePrefix="1" applyFont="1"/>
    <xf numFmtId="178" fontId="7" fillId="9" borderId="28" xfId="2" applyNumberFormat="1" applyFont="1" applyFill="1" applyBorder="1" applyAlignment="1" applyProtection="1">
      <alignment horizontal="left" vertical="center" indent="1" shrinkToFit="1"/>
      <protection locked="0"/>
    </xf>
    <xf numFmtId="0" fontId="34" fillId="0" borderId="0" xfId="7" applyFont="1" applyAlignment="1">
      <alignment horizontal="left" wrapText="1"/>
    </xf>
    <xf numFmtId="0" fontId="0" fillId="2" borderId="2" xfId="6" applyFont="1" applyFill="1" applyBorder="1" applyAlignment="1" applyProtection="1">
      <alignment horizontal="center" vertical="center"/>
      <protection locked="0"/>
    </xf>
    <xf numFmtId="0" fontId="0" fillId="2" borderId="73" xfId="6" applyFont="1" applyFill="1" applyBorder="1" applyAlignment="1" applyProtection="1">
      <alignment horizontal="center" vertical="center"/>
      <protection locked="0"/>
    </xf>
    <xf numFmtId="14" fontId="39" fillId="0" borderId="0" xfId="7" applyNumberFormat="1" applyFont="1"/>
    <xf numFmtId="0" fontId="41" fillId="0" borderId="0" xfId="6" applyFont="1">
      <alignment vertical="center"/>
    </xf>
    <xf numFmtId="0" fontId="42" fillId="0" borderId="0" xfId="6" applyFont="1" applyAlignment="1">
      <alignment vertical="top" wrapText="1"/>
    </xf>
    <xf numFmtId="0" fontId="42" fillId="0" borderId="0" xfId="6" applyFont="1" applyAlignment="1">
      <alignment horizontal="left" vertical="top" indent="1"/>
    </xf>
    <xf numFmtId="0" fontId="42" fillId="0" borderId="0" xfId="6" applyFont="1" applyAlignment="1">
      <alignment horizontal="left" vertical="top"/>
    </xf>
    <xf numFmtId="0" fontId="0" fillId="3" borderId="36" xfId="6" applyFont="1" applyFill="1" applyBorder="1" applyAlignment="1">
      <alignment horizontal="center" vertical="center"/>
    </xf>
    <xf numFmtId="0" fontId="45" fillId="0" borderId="0" xfId="4" applyFont="1">
      <alignment vertical="center"/>
    </xf>
    <xf numFmtId="0" fontId="42" fillId="0" borderId="0" xfId="6" applyFont="1">
      <alignment vertical="center"/>
    </xf>
    <xf numFmtId="0" fontId="33" fillId="0" borderId="0" xfId="6" applyFont="1" applyAlignment="1">
      <alignment horizontal="left" vertical="top" indent="1"/>
    </xf>
    <xf numFmtId="0" fontId="0" fillId="0" borderId="29" xfId="1" applyFont="1" applyBorder="1" applyAlignment="1">
      <alignment horizontal="center"/>
    </xf>
    <xf numFmtId="0" fontId="0" fillId="0" borderId="0" xfId="1" applyFont="1" applyAlignment="1">
      <alignment horizontal="center" shrinkToFit="1"/>
    </xf>
    <xf numFmtId="49" fontId="11" fillId="0" borderId="0" xfId="1" applyNumberFormat="1" applyFont="1" applyAlignment="1">
      <alignment horizontal="center" vertical="center" shrinkToFit="1"/>
    </xf>
    <xf numFmtId="0" fontId="1" fillId="8" borderId="24" xfId="4" applyFill="1" applyBorder="1" applyAlignment="1" applyProtection="1">
      <alignment horizontal="center" vertical="center"/>
      <protection locked="0"/>
    </xf>
    <xf numFmtId="0" fontId="1" fillId="8" borderId="6" xfId="4" applyFill="1" applyBorder="1" applyAlignment="1" applyProtection="1">
      <alignment horizontal="center" vertical="center"/>
      <protection locked="0"/>
    </xf>
    <xf numFmtId="0" fontId="1" fillId="8" borderId="28" xfId="4" applyFill="1" applyBorder="1" applyAlignment="1" applyProtection="1">
      <alignment horizontal="center" vertical="center"/>
      <protection locked="0"/>
    </xf>
    <xf numFmtId="0" fontId="1" fillId="0" borderId="25" xfId="4" applyBorder="1" applyAlignment="1" applyProtection="1">
      <alignment horizontal="center" vertical="center"/>
      <protection locked="0"/>
    </xf>
    <xf numFmtId="0" fontId="1" fillId="0" borderId="22" xfId="4" applyBorder="1" applyProtection="1">
      <alignment vertical="center"/>
      <protection locked="0"/>
    </xf>
    <xf numFmtId="0" fontId="1" fillId="0" borderId="1" xfId="4" applyBorder="1" applyProtection="1">
      <alignment vertical="center"/>
      <protection locked="0"/>
    </xf>
    <xf numFmtId="0" fontId="0" fillId="0" borderId="1" xfId="6" applyFont="1" applyBorder="1" applyAlignment="1">
      <alignment horizontal="center" vertical="center" textRotation="255"/>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48" fillId="0" borderId="0" xfId="6" applyFont="1" applyAlignment="1">
      <alignment horizontal="left" vertical="top" wrapText="1"/>
    </xf>
    <xf numFmtId="0" fontId="18" fillId="0" borderId="33" xfId="6" applyFont="1" applyBorder="1" applyAlignment="1">
      <alignment horizontal="center" vertical="center" wrapText="1"/>
    </xf>
    <xf numFmtId="0" fontId="18" fillId="0" borderId="36" xfId="6" applyFont="1" applyBorder="1" applyAlignment="1">
      <alignment horizontal="center" vertical="center" wrapText="1"/>
    </xf>
    <xf numFmtId="0" fontId="18" fillId="0" borderId="34" xfId="6" applyFont="1" applyBorder="1" applyAlignment="1">
      <alignment horizontal="center" vertical="center" wrapText="1"/>
    </xf>
    <xf numFmtId="0" fontId="18" fillId="0" borderId="23" xfId="6" applyFont="1" applyBorder="1" applyAlignment="1">
      <alignment horizontal="center" vertical="center" wrapText="1"/>
    </xf>
    <xf numFmtId="0" fontId="18" fillId="0" borderId="22"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35" xfId="6" applyFont="1" applyBorder="1" applyAlignment="1">
      <alignment horizontal="center" vertical="center" wrapText="1"/>
    </xf>
    <xf numFmtId="0" fontId="18" fillId="0" borderId="37" xfId="6" applyFont="1" applyBorder="1" applyAlignment="1">
      <alignment horizontal="center" vertical="center" wrapText="1"/>
    </xf>
    <xf numFmtId="0" fontId="0" fillId="0" borderId="30" xfId="6" applyFont="1" applyBorder="1" applyAlignment="1">
      <alignment horizontal="center" vertical="center"/>
    </xf>
    <xf numFmtId="0" fontId="0" fillId="0" borderId="31" xfId="6" applyFont="1" applyBorder="1" applyAlignment="1">
      <alignment horizontal="center" vertical="center"/>
    </xf>
    <xf numFmtId="0" fontId="0" fillId="0" borderId="32" xfId="6" applyFont="1" applyBorder="1" applyAlignment="1">
      <alignment horizontal="center" vertical="center"/>
    </xf>
    <xf numFmtId="0" fontId="0" fillId="0" borderId="41" xfId="6" applyFont="1" applyBorder="1" applyAlignment="1">
      <alignment horizontal="center" vertical="center"/>
    </xf>
    <xf numFmtId="0" fontId="0" fillId="0" borderId="0" xfId="6" applyFont="1" applyAlignment="1">
      <alignment horizontal="left" vertical="top" wrapText="1" indent="1"/>
    </xf>
    <xf numFmtId="0" fontId="11" fillId="0" borderId="0" xfId="6" applyFont="1" applyAlignment="1">
      <alignment horizontal="left" vertical="top" wrapText="1" indent="1"/>
    </xf>
    <xf numFmtId="0" fontId="7" fillId="0" borderId="1" xfId="1" applyFont="1" applyBorder="1" applyAlignment="1">
      <alignment horizontal="left" vertical="center"/>
    </xf>
    <xf numFmtId="0" fontId="7" fillId="0" borderId="9" xfId="1" applyFont="1" applyBorder="1" applyAlignment="1">
      <alignment horizontal="left" vertical="center"/>
    </xf>
    <xf numFmtId="0" fontId="7" fillId="0" borderId="26" xfId="1" applyFont="1" applyBorder="1" applyAlignment="1">
      <alignment horizontal="left" vertical="center"/>
    </xf>
    <xf numFmtId="0" fontId="7" fillId="0" borderId="22" xfId="1" applyFont="1" applyBorder="1" applyAlignment="1">
      <alignment horizontal="left" vertical="center"/>
    </xf>
    <xf numFmtId="0" fontId="7" fillId="0" borderId="1" xfId="1" applyFont="1" applyBorder="1" applyAlignment="1">
      <alignment horizontal="left" vertical="center" wrapText="1"/>
    </xf>
    <xf numFmtId="0" fontId="7" fillId="0" borderId="1" xfId="1" applyFont="1" applyBorder="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vertical="center" textRotation="255"/>
    </xf>
    <xf numFmtId="0" fontId="7" fillId="0" borderId="1" xfId="1" applyFont="1" applyBorder="1" applyAlignment="1">
      <alignment vertical="center" wrapText="1" shrinkToFit="1"/>
    </xf>
    <xf numFmtId="0" fontId="7" fillId="0" borderId="1" xfId="1" applyFont="1" applyBorder="1" applyAlignment="1">
      <alignment vertical="center" wrapText="1"/>
    </xf>
    <xf numFmtId="0" fontId="7" fillId="0" borderId="1" xfId="1" applyFont="1" applyBorder="1" applyAlignment="1">
      <alignment vertical="center"/>
    </xf>
    <xf numFmtId="0" fontId="7" fillId="0" borderId="9" xfId="1" applyFont="1" applyBorder="1" applyAlignment="1">
      <alignment vertical="center" wrapText="1"/>
    </xf>
    <xf numFmtId="0" fontId="7" fillId="0" borderId="26" xfId="1" applyFont="1" applyBorder="1" applyAlignment="1">
      <alignment vertical="center" wrapText="1"/>
    </xf>
    <xf numFmtId="0" fontId="7" fillId="0" borderId="22" xfId="1" applyFont="1" applyBorder="1" applyAlignment="1">
      <alignment vertical="center" wrapText="1"/>
    </xf>
    <xf numFmtId="0" fontId="7" fillId="4" borderId="1" xfId="1" applyFont="1" applyFill="1" applyBorder="1" applyAlignment="1">
      <alignment vertical="center" textRotation="255"/>
    </xf>
    <xf numFmtId="0" fontId="7" fillId="0" borderId="9" xfId="1" applyFont="1" applyBorder="1" applyAlignment="1">
      <alignment horizontal="left" vertical="center" wrapText="1"/>
    </xf>
    <xf numFmtId="0" fontId="7" fillId="0" borderId="26" xfId="1" applyFont="1" applyBorder="1" applyAlignment="1">
      <alignment horizontal="left" vertical="center" wrapText="1"/>
    </xf>
    <xf numFmtId="0" fontId="7" fillId="0" borderId="22" xfId="1" applyFont="1" applyBorder="1" applyAlignment="1">
      <alignment horizontal="left" vertical="center" wrapText="1"/>
    </xf>
    <xf numFmtId="0" fontId="7" fillId="0" borderId="1" xfId="1" applyFont="1" applyBorder="1" applyAlignment="1">
      <alignment vertical="center" shrinkToFit="1"/>
    </xf>
    <xf numFmtId="0" fontId="7" fillId="0" borderId="9" xfId="1" applyFont="1" applyBorder="1" applyAlignment="1">
      <alignment vertical="center"/>
    </xf>
    <xf numFmtId="0" fontId="1" fillId="0" borderId="1" xfId="1" applyBorder="1" applyAlignment="1">
      <alignment vertical="center" wrapText="1"/>
    </xf>
    <xf numFmtId="0" fontId="11" fillId="0" borderId="1" xfId="1" applyFont="1" applyBorder="1" applyAlignment="1">
      <alignment vertical="center"/>
    </xf>
    <xf numFmtId="0" fontId="7" fillId="0" borderId="9"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22" xfId="1" applyFont="1" applyBorder="1" applyAlignment="1">
      <alignment horizontal="left" vertical="center" shrinkToFit="1"/>
    </xf>
    <xf numFmtId="0" fontId="7" fillId="0" borderId="9" xfId="1" applyFont="1" applyBorder="1" applyAlignment="1">
      <alignment vertical="center" shrinkToFit="1"/>
    </xf>
    <xf numFmtId="0" fontId="7" fillId="0" borderId="26" xfId="1" applyFont="1" applyBorder="1" applyAlignment="1">
      <alignment vertical="center" shrinkToFit="1"/>
    </xf>
    <xf numFmtId="0" fontId="7" fillId="0" borderId="22" xfId="1" applyFont="1" applyBorder="1" applyAlignment="1">
      <alignment vertical="center" shrinkToFit="1"/>
    </xf>
    <xf numFmtId="0" fontId="7" fillId="0" borderId="9" xfId="1" applyFont="1" applyBorder="1" applyAlignment="1">
      <alignment horizontal="center" vertical="center" textRotation="255"/>
    </xf>
    <xf numFmtId="0" fontId="7" fillId="0" borderId="26" xfId="1" applyFont="1" applyBorder="1" applyAlignment="1">
      <alignment horizontal="center" vertical="center" textRotation="255"/>
    </xf>
    <xf numFmtId="0" fontId="11" fillId="0" borderId="9" xfId="1" applyFont="1" applyBorder="1" applyAlignment="1">
      <alignment horizontal="center" vertical="center" textRotation="255"/>
    </xf>
    <xf numFmtId="0" fontId="11" fillId="0" borderId="26" xfId="1" applyFont="1" applyBorder="1" applyAlignment="1">
      <alignment horizontal="center" vertical="center" textRotation="255"/>
    </xf>
    <xf numFmtId="0" fontId="11" fillId="0" borderId="22" xfId="1" applyFont="1" applyBorder="1" applyAlignment="1">
      <alignment horizontal="center" vertical="center" textRotation="255"/>
    </xf>
    <xf numFmtId="0" fontId="38" fillId="0" borderId="9" xfId="1" applyFont="1" applyBorder="1" applyAlignment="1">
      <alignment horizontal="center" vertical="center" wrapText="1" shrinkToFit="1"/>
    </xf>
    <xf numFmtId="0" fontId="37" fillId="0" borderId="26" xfId="1" applyFont="1" applyBorder="1" applyAlignment="1">
      <alignment horizontal="center" vertical="center" wrapText="1" shrinkToFit="1"/>
    </xf>
    <xf numFmtId="0" fontId="37" fillId="0" borderId="22" xfId="1" applyFont="1" applyBorder="1" applyAlignment="1">
      <alignment horizontal="center" vertical="center" wrapText="1" shrinkToFit="1"/>
    </xf>
    <xf numFmtId="0" fontId="7" fillId="0" borderId="9" xfId="1" applyFont="1" applyBorder="1" applyAlignment="1">
      <alignment vertical="center" textRotation="255"/>
    </xf>
    <xf numFmtId="0" fontId="7" fillId="0" borderId="26" xfId="4" applyFont="1" applyBorder="1" applyAlignment="1">
      <alignment vertical="center" textRotation="255"/>
    </xf>
    <xf numFmtId="0" fontId="7" fillId="0" borderId="22" xfId="4" applyFont="1" applyBorder="1" applyAlignment="1">
      <alignment vertical="center" textRotation="255"/>
    </xf>
    <xf numFmtId="0" fontId="7" fillId="0" borderId="26" xfId="1" applyFont="1" applyBorder="1" applyAlignment="1">
      <alignment vertical="center" textRotation="255"/>
    </xf>
    <xf numFmtId="58" fontId="0" fillId="0" borderId="0" xfId="1" applyNumberFormat="1" applyFont="1" applyAlignment="1">
      <alignment horizontal="center"/>
    </xf>
    <xf numFmtId="0" fontId="0" fillId="0" borderId="0" xfId="1" applyFont="1" applyAlignment="1">
      <alignment horizontal="distributed" vertical="center"/>
    </xf>
    <xf numFmtId="0" fontId="41" fillId="0" borderId="46" xfId="1" applyFont="1" applyBorder="1" applyAlignment="1">
      <alignment horizontal="center" vertical="center"/>
    </xf>
    <xf numFmtId="0" fontId="42" fillId="0" borderId="47" xfId="1" applyFont="1" applyBorder="1" applyAlignment="1">
      <alignment horizontal="center" vertical="center"/>
    </xf>
    <xf numFmtId="183" fontId="0" fillId="0" borderId="49" xfId="1" applyNumberFormat="1" applyFont="1" applyBorder="1" applyAlignment="1">
      <alignment horizontal="center" vertical="center"/>
    </xf>
    <xf numFmtId="183" fontId="0" fillId="0" borderId="47" xfId="1" applyNumberFormat="1" applyFont="1" applyBorder="1" applyAlignment="1">
      <alignment horizontal="center" vertical="center"/>
    </xf>
    <xf numFmtId="183" fontId="0" fillId="0" borderId="50" xfId="1" applyNumberFormat="1" applyFont="1" applyBorder="1" applyAlignment="1">
      <alignment horizontal="center" vertical="center"/>
    </xf>
    <xf numFmtId="0" fontId="21" fillId="0" borderId="0" xfId="1" applyFont="1" applyAlignment="1">
      <alignment horizontal="center"/>
    </xf>
    <xf numFmtId="0" fontId="21" fillId="0" borderId="0" xfId="1" applyFont="1" applyAlignment="1">
      <alignment horizontal="center" vertical="center"/>
    </xf>
    <xf numFmtId="58" fontId="11" fillId="0" borderId="0" xfId="1" applyNumberFormat="1" applyFont="1" applyAlignment="1">
      <alignment horizontal="distributed"/>
    </xf>
    <xf numFmtId="0" fontId="1" fillId="0" borderId="10" xfId="1" applyBorder="1" applyAlignment="1">
      <alignment horizontal="center" vertical="center"/>
    </xf>
    <xf numFmtId="0" fontId="1" fillId="0" borderId="38" xfId="1" applyBorder="1" applyAlignment="1">
      <alignment horizontal="center" vertical="center"/>
    </xf>
    <xf numFmtId="0" fontId="1" fillId="0" borderId="12" xfId="1" applyBorder="1" applyAlignment="1">
      <alignment horizontal="center" vertical="center"/>
    </xf>
    <xf numFmtId="0" fontId="1" fillId="0" borderId="23" xfId="1" applyBorder="1" applyAlignment="1">
      <alignment horizontal="center" vertical="center"/>
    </xf>
    <xf numFmtId="0" fontId="1" fillId="0" borderId="29" xfId="1" applyBorder="1" applyAlignment="1">
      <alignment horizontal="center" vertical="center"/>
    </xf>
    <xf numFmtId="0" fontId="1" fillId="0" borderId="25" xfId="1" applyBorder="1" applyAlignment="1">
      <alignment horizontal="center" vertical="center"/>
    </xf>
    <xf numFmtId="0" fontId="0" fillId="0" borderId="0" xfId="1" applyFont="1" applyAlignment="1">
      <alignment horizontal="center" vertical="center"/>
    </xf>
    <xf numFmtId="0" fontId="1" fillId="0" borderId="0" xfId="1" applyAlignment="1">
      <alignment horizontal="center" vertical="center"/>
    </xf>
    <xf numFmtId="0" fontId="0" fillId="0" borderId="0" xfId="1" applyFont="1" applyAlignment="1">
      <alignment horizontal="distributed"/>
    </xf>
    <xf numFmtId="0" fontId="0" fillId="0" borderId="1" xfId="1" applyFont="1" applyBorder="1" applyAlignment="1">
      <alignment horizontal="left" vertical="center" wrapText="1"/>
    </xf>
    <xf numFmtId="0" fontId="0" fillId="2" borderId="1" xfId="1" applyFont="1" applyFill="1" applyBorder="1" applyAlignment="1" applyProtection="1">
      <alignment horizontal="center" vertical="center" shrinkToFit="1"/>
      <protection locked="0"/>
    </xf>
    <xf numFmtId="0" fontId="0" fillId="0" borderId="0" xfId="1" applyFont="1" applyAlignment="1">
      <alignment horizontal="left"/>
    </xf>
    <xf numFmtId="182" fontId="0" fillId="0" borderId="0" xfId="1" applyNumberFormat="1" applyFont="1" applyAlignment="1">
      <alignment horizontal="center"/>
    </xf>
    <xf numFmtId="0" fontId="0" fillId="0" borderId="1" xfId="1" applyFont="1" applyBorder="1" applyAlignment="1">
      <alignment horizontal="center" vertical="center" shrinkToFit="1"/>
    </xf>
    <xf numFmtId="0" fontId="0" fillId="2" borderId="10" xfId="1" applyFont="1" applyFill="1" applyBorder="1" applyAlignment="1" applyProtection="1">
      <alignment horizontal="left" vertical="center" wrapText="1" shrinkToFit="1"/>
      <protection locked="0"/>
    </xf>
    <xf numFmtId="0" fontId="0" fillId="2" borderId="38" xfId="1" applyFont="1" applyFill="1" applyBorder="1" applyAlignment="1" applyProtection="1">
      <alignment horizontal="left" vertical="center" wrapText="1" shrinkToFit="1"/>
      <protection locked="0"/>
    </xf>
    <xf numFmtId="0" fontId="0" fillId="2" borderId="12" xfId="1" applyFont="1" applyFill="1" applyBorder="1" applyAlignment="1" applyProtection="1">
      <alignment horizontal="left" vertical="center" wrapText="1" shrinkToFit="1"/>
      <protection locked="0"/>
    </xf>
    <xf numFmtId="0" fontId="0" fillId="2" borderId="23" xfId="1" applyFont="1" applyFill="1" applyBorder="1" applyAlignment="1" applyProtection="1">
      <alignment horizontal="left" vertical="center" wrapText="1" shrinkToFit="1"/>
      <protection locked="0"/>
    </xf>
    <xf numFmtId="0" fontId="0" fillId="2" borderId="29" xfId="1" applyFont="1" applyFill="1" applyBorder="1" applyAlignment="1" applyProtection="1">
      <alignment horizontal="left" vertical="center" wrapText="1" shrinkToFit="1"/>
      <protection locked="0"/>
    </xf>
    <xf numFmtId="0" fontId="0" fillId="2" borderId="25" xfId="1" applyFont="1" applyFill="1" applyBorder="1" applyAlignment="1" applyProtection="1">
      <alignment horizontal="left" vertical="center" wrapText="1" shrinkToFit="1"/>
      <protection locked="0"/>
    </xf>
    <xf numFmtId="0" fontId="0" fillId="0" borderId="23" xfId="1" applyFont="1" applyBorder="1" applyAlignment="1">
      <alignment horizontal="left" vertical="center"/>
    </xf>
    <xf numFmtId="0" fontId="0" fillId="0" borderId="29" xfId="1" applyFont="1" applyBorder="1" applyAlignment="1">
      <alignment horizontal="left" vertical="center"/>
    </xf>
    <xf numFmtId="0" fontId="0" fillId="0" borderId="25" xfId="1" applyFont="1" applyBorder="1" applyAlignment="1">
      <alignment horizontal="left" vertical="center"/>
    </xf>
    <xf numFmtId="0" fontId="0" fillId="0" borderId="1" xfId="1" applyFont="1" applyBorder="1" applyAlignment="1">
      <alignment horizontal="center" vertical="center"/>
    </xf>
    <xf numFmtId="177" fontId="0" fillId="0" borderId="1" xfId="1" applyNumberFormat="1" applyFont="1" applyBorder="1" applyAlignment="1">
      <alignment horizontal="center" vertical="center" shrinkToFit="1"/>
    </xf>
    <xf numFmtId="0" fontId="0" fillId="0" borderId="10" xfId="1" applyFont="1" applyBorder="1" applyAlignment="1">
      <alignment horizontal="left" vertical="center" shrinkToFit="1"/>
    </xf>
    <xf numFmtId="0" fontId="0" fillId="0" borderId="38" xfId="1" applyFont="1" applyBorder="1" applyAlignment="1">
      <alignment horizontal="left" vertical="center" shrinkToFit="1"/>
    </xf>
    <xf numFmtId="0" fontId="0" fillId="0" borderId="12" xfId="1" applyFont="1" applyBorder="1" applyAlignment="1">
      <alignment horizontal="left" vertical="center" shrinkToFit="1"/>
    </xf>
    <xf numFmtId="0" fontId="7" fillId="0" borderId="0" xfId="1" applyFont="1" applyAlignment="1">
      <alignment horizontal="distributed" vertical="center"/>
    </xf>
    <xf numFmtId="0" fontId="0" fillId="0" borderId="2" xfId="1" applyFont="1" applyBorder="1" applyAlignment="1">
      <alignment horizontal="center" vertical="center"/>
    </xf>
    <xf numFmtId="0" fontId="0" fillId="0" borderId="41" xfId="1" applyFont="1" applyBorder="1" applyAlignment="1">
      <alignment horizontal="center" vertical="center"/>
    </xf>
    <xf numFmtId="0" fontId="0" fillId="0" borderId="3" xfId="1" applyFont="1" applyBorder="1" applyAlignment="1">
      <alignment horizontal="center" vertical="center"/>
    </xf>
    <xf numFmtId="181" fontId="0" fillId="0" borderId="0" xfId="1" applyNumberFormat="1" applyFont="1" applyAlignment="1">
      <alignment horizontal="distributed" vertical="center" wrapText="1"/>
    </xf>
    <xf numFmtId="181" fontId="0" fillId="0" borderId="39" xfId="1" applyNumberFormat="1" applyFont="1" applyBorder="1" applyAlignment="1">
      <alignment horizontal="distributed" vertical="center" wrapText="1"/>
    </xf>
    <xf numFmtId="0" fontId="0" fillId="0" borderId="1" xfId="1" applyFont="1" applyBorder="1" applyAlignment="1">
      <alignment horizontal="center" vertical="center" textRotation="255"/>
    </xf>
    <xf numFmtId="0" fontId="0" fillId="0" borderId="2" xfId="1" applyFont="1" applyBorder="1" applyAlignment="1">
      <alignment horizontal="center" vertical="center" shrinkToFit="1"/>
    </xf>
    <xf numFmtId="0" fontId="0" fillId="0" borderId="41" xfId="1" applyFont="1" applyBorder="1" applyAlignment="1">
      <alignment horizontal="center" vertical="center" shrinkToFit="1"/>
    </xf>
    <xf numFmtId="0" fontId="0" fillId="0" borderId="3" xfId="1" applyFont="1" applyBorder="1" applyAlignment="1">
      <alignment horizontal="center" vertical="center" shrinkToFit="1"/>
    </xf>
    <xf numFmtId="0" fontId="0" fillId="0" borderId="23" xfId="1" applyFont="1" applyBorder="1" applyAlignment="1">
      <alignment horizontal="center" vertical="center"/>
    </xf>
    <xf numFmtId="0" fontId="0" fillId="0" borderId="29" xfId="1" applyFont="1" applyBorder="1" applyAlignment="1">
      <alignment horizontal="center" vertical="center"/>
    </xf>
    <xf numFmtId="0" fontId="0" fillId="0" borderId="25" xfId="1" applyFont="1" applyBorder="1" applyAlignment="1">
      <alignment horizontal="center" vertical="center"/>
    </xf>
    <xf numFmtId="0" fontId="0" fillId="0" borderId="39" xfId="1" applyFont="1" applyBorder="1" applyAlignment="1">
      <alignment horizontal="distributed"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0" fillId="0" borderId="0" xfId="1" applyFont="1" applyAlignment="1">
      <alignment horizontal="center" vertical="top" wrapText="1"/>
    </xf>
    <xf numFmtId="0" fontId="0" fillId="0" borderId="79" xfId="1" applyFont="1" applyBorder="1" applyAlignment="1">
      <alignment horizontal="left" vertical="center"/>
    </xf>
    <xf numFmtId="0" fontId="0" fillId="0" borderId="102" xfId="1" applyFont="1" applyBorder="1" applyAlignment="1">
      <alignment horizontal="left" vertical="center"/>
    </xf>
    <xf numFmtId="0" fontId="0" fillId="0" borderId="103" xfId="1" applyFont="1" applyBorder="1" applyAlignment="1">
      <alignment horizontal="left" vertical="center"/>
    </xf>
    <xf numFmtId="181" fontId="0" fillId="0" borderId="29" xfId="1" applyNumberFormat="1" applyFont="1" applyBorder="1" applyAlignment="1">
      <alignment horizontal="center" vertical="center"/>
    </xf>
    <xf numFmtId="0" fontId="0" fillId="0" borderId="79" xfId="1" applyFont="1" applyBorder="1" applyAlignment="1">
      <alignment horizontal="center" vertical="center"/>
    </xf>
    <xf numFmtId="0" fontId="0" fillId="0" borderId="102" xfId="1" applyFont="1" applyBorder="1" applyAlignment="1">
      <alignment horizontal="center" vertical="center"/>
    </xf>
    <xf numFmtId="0" fontId="0" fillId="0" borderId="103" xfId="1" applyFont="1" applyBorder="1" applyAlignment="1">
      <alignment horizontal="center" vertical="center"/>
    </xf>
    <xf numFmtId="181" fontId="0" fillId="0" borderId="34" xfId="1" applyNumberFormat="1" applyFont="1" applyBorder="1" applyAlignment="1">
      <alignment horizontal="center" vertical="center"/>
    </xf>
    <xf numFmtId="49" fontId="0" fillId="0" borderId="9" xfId="1" applyNumberFormat="1" applyFont="1" applyBorder="1" applyAlignment="1">
      <alignment horizontal="center" vertical="center"/>
    </xf>
    <xf numFmtId="49" fontId="0" fillId="0" borderId="22" xfId="1" applyNumberFormat="1" applyFont="1" applyBorder="1" applyAlignment="1">
      <alignment horizontal="center" vertical="center"/>
    </xf>
    <xf numFmtId="0" fontId="0" fillId="0" borderId="2" xfId="1" applyFont="1" applyBorder="1" applyAlignment="1">
      <alignment horizontal="left" vertical="center" wrapText="1"/>
    </xf>
    <xf numFmtId="0" fontId="0" fillId="0" borderId="41" xfId="1" applyFont="1" applyBorder="1" applyAlignment="1">
      <alignment horizontal="left" vertical="center" wrapText="1"/>
    </xf>
    <xf numFmtId="0" fontId="0" fillId="0" borderId="3" xfId="1" applyFont="1" applyBorder="1" applyAlignment="1">
      <alignment horizontal="left" vertical="center" wrapText="1"/>
    </xf>
    <xf numFmtId="0" fontId="0" fillId="2" borderId="10" xfId="1" applyFont="1" applyFill="1" applyBorder="1" applyAlignment="1" applyProtection="1">
      <alignment horizontal="center" vertical="center"/>
      <protection locked="0"/>
    </xf>
    <xf numFmtId="0" fontId="0" fillId="2" borderId="23" xfId="1" applyFont="1" applyFill="1" applyBorder="1" applyAlignment="1" applyProtection="1">
      <alignment horizontal="center" vertical="center"/>
      <protection locked="0"/>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105" xfId="1" applyFont="1" applyBorder="1" applyAlignment="1">
      <alignment horizontal="center" vertical="center"/>
    </xf>
    <xf numFmtId="0" fontId="0" fillId="0" borderId="89" xfId="1" applyFont="1" applyBorder="1" applyAlignment="1">
      <alignment horizontal="center" vertical="center"/>
    </xf>
    <xf numFmtId="0" fontId="0" fillId="2" borderId="106"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72" xfId="1" applyFont="1" applyFill="1" applyBorder="1" applyAlignment="1" applyProtection="1">
      <alignment horizontal="left" vertical="top" wrapText="1"/>
      <protection locked="0"/>
    </xf>
    <xf numFmtId="0" fontId="0" fillId="2" borderId="56"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7" xfId="1" applyFont="1" applyFill="1" applyBorder="1" applyAlignment="1" applyProtection="1">
      <alignment horizontal="left" vertical="top" wrapText="1"/>
      <protection locked="0"/>
    </xf>
    <xf numFmtId="0" fontId="0" fillId="2" borderId="58" xfId="1" applyFont="1" applyFill="1" applyBorder="1" applyAlignment="1" applyProtection="1">
      <alignment horizontal="left" vertical="top" wrapText="1"/>
      <protection locked="0"/>
    </xf>
    <xf numFmtId="0" fontId="0" fillId="2" borderId="45"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0" fontId="0" fillId="0" borderId="43" xfId="1" applyFont="1" applyBorder="1" applyAlignment="1">
      <alignment horizontal="left" vertical="center"/>
    </xf>
    <xf numFmtId="0" fontId="0" fillId="0" borderId="74" xfId="1" applyFont="1" applyBorder="1" applyAlignment="1">
      <alignment horizontal="left" vertical="center"/>
    </xf>
    <xf numFmtId="0" fontId="0" fillId="0" borderId="95" xfId="1" applyFont="1" applyBorder="1" applyAlignment="1">
      <alignment horizontal="left" vertical="center"/>
    </xf>
    <xf numFmtId="0" fontId="0" fillId="2" borderId="60"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protection locked="0"/>
    </xf>
    <xf numFmtId="0" fontId="0" fillId="0" borderId="2" xfId="1" applyFont="1" applyBorder="1" applyAlignment="1">
      <alignment horizontal="left" vertical="center" shrinkToFit="1"/>
    </xf>
    <xf numFmtId="0" fontId="0" fillId="0" borderId="41" xfId="1" applyFont="1" applyBorder="1" applyAlignment="1">
      <alignment horizontal="left" vertical="center" shrinkToFit="1"/>
    </xf>
    <xf numFmtId="0" fontId="0" fillId="0" borderId="3" xfId="1" applyFont="1" applyBorder="1" applyAlignment="1">
      <alignment horizontal="left" vertical="center" shrinkToFit="1"/>
    </xf>
    <xf numFmtId="0" fontId="0" fillId="0" borderId="2" xfId="1" applyFont="1" applyBorder="1" applyAlignment="1">
      <alignment horizontal="left" vertical="center"/>
    </xf>
    <xf numFmtId="0" fontId="0" fillId="0" borderId="41" xfId="1" applyFont="1" applyBorder="1" applyAlignment="1">
      <alignment horizontal="left" vertical="center"/>
    </xf>
    <xf numFmtId="0" fontId="0" fillId="0" borderId="3" xfId="1" applyFont="1" applyBorder="1" applyAlignment="1">
      <alignment horizontal="left" vertical="center"/>
    </xf>
    <xf numFmtId="0" fontId="0" fillId="0" borderId="56" xfId="1" applyFont="1" applyBorder="1" applyAlignment="1">
      <alignment horizontal="left" vertical="top" wrapText="1"/>
    </xf>
    <xf numFmtId="0" fontId="0" fillId="0" borderId="0" xfId="1" applyFont="1" applyAlignment="1">
      <alignment horizontal="left" vertical="top" wrapText="1"/>
    </xf>
    <xf numFmtId="0" fontId="0" fillId="0" borderId="57" xfId="1" applyFont="1" applyBorder="1" applyAlignment="1">
      <alignment horizontal="left" vertical="top" wrapText="1"/>
    </xf>
    <xf numFmtId="0" fontId="0" fillId="0" borderId="45" xfId="1" applyFont="1" applyBorder="1" applyAlignment="1">
      <alignment horizontal="left" vertical="top" wrapText="1"/>
    </xf>
    <xf numFmtId="0" fontId="0" fillId="0" borderId="61" xfId="1" applyFont="1" applyBorder="1" applyAlignment="1">
      <alignment horizontal="left" vertical="top" wrapText="1"/>
    </xf>
    <xf numFmtId="0" fontId="0" fillId="0" borderId="94" xfId="1" applyFont="1" applyBorder="1" applyAlignment="1">
      <alignment horizontal="center" vertical="center"/>
    </xf>
    <xf numFmtId="0" fontId="0" fillId="0" borderId="33" xfId="1" applyFont="1" applyBorder="1" applyAlignment="1">
      <alignment horizontal="center" vertical="center"/>
    </xf>
    <xf numFmtId="0" fontId="0" fillId="0" borderId="9" xfId="1" applyFont="1" applyBorder="1" applyAlignment="1">
      <alignment horizontal="center" vertical="center"/>
    </xf>
    <xf numFmtId="0" fontId="0" fillId="0" borderId="22" xfId="1" applyFont="1" applyBorder="1" applyAlignment="1">
      <alignment horizontal="center" vertical="center"/>
    </xf>
    <xf numFmtId="0" fontId="0" fillId="0" borderId="9" xfId="1" applyFont="1" applyBorder="1" applyAlignment="1">
      <alignment horizontal="center" vertical="center" shrinkToFit="1"/>
    </xf>
    <xf numFmtId="0" fontId="0" fillId="0" borderId="26" xfId="1" applyFont="1" applyBorder="1" applyAlignment="1">
      <alignment horizontal="center" vertical="center" shrinkToFit="1"/>
    </xf>
    <xf numFmtId="0" fontId="0" fillId="0" borderId="22" xfId="1" applyFont="1" applyBorder="1" applyAlignment="1">
      <alignment horizontal="center" vertical="center" shrinkToFit="1"/>
    </xf>
    <xf numFmtId="0" fontId="0" fillId="0" borderId="65" xfId="1" applyFont="1" applyBorder="1" applyAlignment="1">
      <alignment horizontal="center" vertical="center"/>
    </xf>
    <xf numFmtId="0" fontId="0" fillId="0" borderId="66" xfId="1" applyFont="1" applyBorder="1" applyAlignment="1">
      <alignment horizontal="center" vertical="center"/>
    </xf>
    <xf numFmtId="0" fontId="0" fillId="0" borderId="9"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71" xfId="1" applyFont="1" applyBorder="1" applyAlignment="1">
      <alignment horizontal="center" vertical="center" wrapText="1"/>
    </xf>
    <xf numFmtId="0" fontId="0" fillId="0" borderId="26" xfId="1" applyFont="1" applyBorder="1" applyAlignment="1">
      <alignment horizontal="center" vertical="center"/>
    </xf>
    <xf numFmtId="0" fontId="0" fillId="0" borderId="62" xfId="1" applyFont="1" applyBorder="1" applyAlignment="1">
      <alignment horizontal="center" vertical="center"/>
    </xf>
    <xf numFmtId="0" fontId="0" fillId="0" borderId="52" xfId="1" applyFont="1" applyBorder="1" applyAlignment="1">
      <alignment horizontal="center" vertical="center"/>
    </xf>
    <xf numFmtId="0" fontId="0" fillId="0" borderId="109" xfId="1" applyFont="1" applyBorder="1" applyAlignment="1">
      <alignment horizontal="center" vertical="center"/>
    </xf>
    <xf numFmtId="0" fontId="0" fillId="0" borderId="112" xfId="1" applyFont="1" applyBorder="1" applyAlignment="1">
      <alignment horizontal="center" vertical="center"/>
    </xf>
    <xf numFmtId="0" fontId="0" fillId="0" borderId="111" xfId="1" applyFont="1" applyBorder="1" applyAlignment="1">
      <alignment horizontal="center" vertical="center"/>
    </xf>
    <xf numFmtId="0" fontId="0" fillId="0" borderId="119" xfId="1" applyFont="1" applyBorder="1" applyAlignment="1">
      <alignment horizontal="center" vertical="center" wrapText="1"/>
    </xf>
    <xf numFmtId="0" fontId="0" fillId="0" borderId="112" xfId="1" applyFont="1" applyBorder="1" applyAlignment="1">
      <alignment horizontal="center" vertical="center" wrapText="1"/>
    </xf>
    <xf numFmtId="0" fontId="0" fillId="0" borderId="113" xfId="1" applyFont="1" applyBorder="1" applyAlignment="1">
      <alignment horizontal="center" vertical="center" wrapText="1"/>
    </xf>
    <xf numFmtId="0" fontId="0" fillId="0" borderId="97" xfId="1" applyFont="1" applyBorder="1" applyAlignment="1">
      <alignment horizontal="center" vertical="center"/>
    </xf>
    <xf numFmtId="0" fontId="0" fillId="0" borderId="98" xfId="1" applyFont="1" applyBorder="1" applyAlignment="1">
      <alignment horizontal="center" vertical="center"/>
    </xf>
    <xf numFmtId="0" fontId="0" fillId="0" borderId="120" xfId="1" applyFont="1" applyBorder="1" applyAlignment="1">
      <alignment horizontal="left" vertical="center"/>
    </xf>
    <xf numFmtId="0" fontId="0" fillId="0" borderId="121" xfId="1" applyFont="1" applyBorder="1" applyAlignment="1">
      <alignment horizontal="left" vertical="center"/>
    </xf>
    <xf numFmtId="0" fontId="0" fillId="0" borderId="99" xfId="1" applyFont="1" applyBorder="1" applyAlignment="1">
      <alignment horizontal="left" vertical="center"/>
    </xf>
    <xf numFmtId="0" fontId="0" fillId="0" borderId="122" xfId="1" applyFont="1" applyBorder="1" applyAlignment="1">
      <alignment horizontal="left" vertical="top" wrapText="1"/>
    </xf>
    <xf numFmtId="0" fontId="0" fillId="0" borderId="100" xfId="1" applyFont="1" applyBorder="1" applyAlignment="1">
      <alignment horizontal="left" vertical="top" wrapText="1"/>
    </xf>
    <xf numFmtId="0" fontId="0" fillId="0" borderId="101" xfId="1" applyFont="1" applyBorder="1" applyAlignment="1">
      <alignment horizontal="left" vertical="top" wrapText="1"/>
    </xf>
    <xf numFmtId="0" fontId="0" fillId="0" borderId="10" xfId="1" applyFont="1" applyBorder="1" applyAlignment="1">
      <alignment horizontal="left" vertical="center"/>
    </xf>
    <xf numFmtId="0" fontId="0" fillId="0" borderId="38" xfId="1" applyFont="1" applyBorder="1" applyAlignment="1">
      <alignment horizontal="left" vertical="center"/>
    </xf>
    <xf numFmtId="0" fontId="0" fillId="0" borderId="12" xfId="1" applyFont="1" applyBorder="1" applyAlignment="1">
      <alignment horizontal="left" vertical="center"/>
    </xf>
    <xf numFmtId="0" fontId="0" fillId="0" borderId="9" xfId="1" applyFont="1" applyBorder="1" applyAlignment="1">
      <alignment horizontal="left" vertical="center" shrinkToFit="1"/>
    </xf>
    <xf numFmtId="0" fontId="0" fillId="0" borderId="36" xfId="1" applyFont="1" applyBorder="1" applyAlignment="1">
      <alignment horizontal="center" vertical="center"/>
    </xf>
    <xf numFmtId="0" fontId="0" fillId="2" borderId="10" xfId="1" applyFont="1" applyFill="1" applyBorder="1" applyAlignment="1" applyProtection="1">
      <alignment horizontal="left" vertical="center" wrapText="1"/>
      <protection locked="0"/>
    </xf>
    <xf numFmtId="0" fontId="0" fillId="2" borderId="38" xfId="1" applyFont="1" applyFill="1" applyBorder="1" applyAlignment="1" applyProtection="1">
      <alignment horizontal="left" vertical="center" wrapText="1"/>
      <protection locked="0"/>
    </xf>
    <xf numFmtId="0" fontId="0" fillId="2" borderId="72" xfId="1" applyFont="1" applyFill="1" applyBorder="1" applyAlignment="1" applyProtection="1">
      <alignment horizontal="left" vertical="center" wrapText="1"/>
      <protection locked="0"/>
    </xf>
    <xf numFmtId="0" fontId="0" fillId="2" borderId="23" xfId="1" applyFont="1" applyFill="1" applyBorder="1" applyAlignment="1" applyProtection="1">
      <alignment horizontal="left" vertical="center" wrapText="1"/>
      <protection locked="0"/>
    </xf>
    <xf numFmtId="0" fontId="0" fillId="2" borderId="29" xfId="1" applyFont="1" applyFill="1" applyBorder="1" applyAlignment="1" applyProtection="1">
      <alignment horizontal="left" vertical="center" wrapText="1"/>
      <protection locked="0"/>
    </xf>
    <xf numFmtId="0" fontId="0" fillId="2" borderId="89" xfId="1" applyFont="1" applyFill="1" applyBorder="1" applyAlignment="1" applyProtection="1">
      <alignment horizontal="left" vertical="center" wrapText="1"/>
      <protection locked="0"/>
    </xf>
    <xf numFmtId="0" fontId="0" fillId="0" borderId="68" xfId="1" applyFont="1" applyBorder="1" applyAlignment="1">
      <alignment horizontal="center" vertical="center"/>
    </xf>
    <xf numFmtId="0" fontId="0" fillId="2" borderId="67" xfId="1" applyFont="1" applyFill="1" applyBorder="1" applyAlignment="1" applyProtection="1">
      <alignment horizontal="left" vertical="center" wrapText="1" shrinkToFit="1"/>
      <protection locked="0"/>
    </xf>
    <xf numFmtId="0" fontId="0" fillId="2" borderId="45" xfId="1" applyFont="1" applyFill="1" applyBorder="1" applyAlignment="1" applyProtection="1">
      <alignment horizontal="left" vertical="center" wrapText="1" shrinkToFit="1"/>
      <protection locked="0"/>
    </xf>
    <xf numFmtId="0" fontId="0" fillId="2" borderId="59" xfId="1" applyFont="1" applyFill="1" applyBorder="1" applyAlignment="1" applyProtection="1">
      <alignment horizontal="left" vertical="center" wrapText="1" shrinkToFit="1"/>
      <protection locked="0"/>
    </xf>
    <xf numFmtId="0" fontId="0" fillId="2" borderId="67" xfId="1" applyFont="1" applyFill="1" applyBorder="1" applyAlignment="1" applyProtection="1">
      <alignment horizontal="left" vertical="center" wrapText="1"/>
      <protection locked="0"/>
    </xf>
    <xf numFmtId="0" fontId="0" fillId="2" borderId="45" xfId="1" applyFont="1" applyFill="1" applyBorder="1" applyAlignment="1" applyProtection="1">
      <alignment horizontal="left" vertical="center" wrapText="1"/>
      <protection locked="0"/>
    </xf>
    <xf numFmtId="0" fontId="0" fillId="2" borderId="61" xfId="1" applyFont="1" applyFill="1" applyBorder="1" applyAlignment="1" applyProtection="1">
      <alignment horizontal="left" vertical="center" wrapText="1"/>
      <protection locked="0"/>
    </xf>
    <xf numFmtId="0" fontId="0" fillId="0" borderId="69" xfId="1" applyFont="1" applyBorder="1" applyAlignment="1">
      <alignment horizontal="left" vertical="center" shrinkToFit="1"/>
    </xf>
    <xf numFmtId="0" fontId="0" fillId="0" borderId="43" xfId="1" applyFont="1" applyBorder="1" applyAlignment="1">
      <alignment horizontal="left" vertical="center" shrinkToFit="1"/>
    </xf>
    <xf numFmtId="0" fontId="0" fillId="0" borderId="95" xfId="1" applyFont="1" applyBorder="1" applyAlignment="1">
      <alignment horizontal="left" vertical="center" shrinkToFit="1"/>
    </xf>
    <xf numFmtId="0" fontId="0" fillId="0" borderId="46" xfId="1" applyFont="1" applyBorder="1" applyAlignment="1">
      <alignment horizontal="center"/>
    </xf>
    <xf numFmtId="0" fontId="0" fillId="0" borderId="50" xfId="1" applyFont="1" applyBorder="1" applyAlignment="1">
      <alignment horizontal="center"/>
    </xf>
    <xf numFmtId="0" fontId="0" fillId="0" borderId="91" xfId="1" applyFont="1" applyBorder="1" applyAlignment="1">
      <alignment horizontal="left" vertical="center"/>
    </xf>
    <xf numFmtId="0" fontId="0" fillId="0" borderId="76" xfId="1" applyFont="1" applyBorder="1" applyAlignment="1">
      <alignment horizontal="left" vertical="center"/>
    </xf>
    <xf numFmtId="0" fontId="0" fillId="0" borderId="93" xfId="1" applyFont="1" applyBorder="1" applyAlignment="1">
      <alignment horizontal="left" vertical="center"/>
    </xf>
    <xf numFmtId="0" fontId="0" fillId="0" borderId="51" xfId="1" applyFont="1" applyBorder="1" applyAlignment="1">
      <alignment horizontal="center" vertical="center" shrinkToFit="1"/>
    </xf>
    <xf numFmtId="0" fontId="0" fillId="0" borderId="54" xfId="1" applyFont="1" applyBorder="1" applyAlignment="1">
      <alignment horizontal="center" vertical="center" shrinkToFit="1"/>
    </xf>
    <xf numFmtId="0" fontId="0" fillId="0" borderId="55" xfId="1" applyFont="1" applyBorder="1" applyAlignment="1">
      <alignment horizontal="center" vertical="center" shrinkToFit="1"/>
    </xf>
    <xf numFmtId="0" fontId="0" fillId="0" borderId="23" xfId="1" applyFont="1" applyBorder="1" applyAlignment="1">
      <alignment horizontal="left" vertical="center" shrinkToFit="1"/>
    </xf>
    <xf numFmtId="0" fontId="0" fillId="0" borderId="29" xfId="1" applyFont="1" applyBorder="1" applyAlignment="1">
      <alignment horizontal="left" vertical="center" shrinkToFit="1"/>
    </xf>
    <xf numFmtId="0" fontId="0" fillId="0" borderId="71" xfId="1" applyFont="1" applyBorder="1" applyAlignment="1">
      <alignment horizontal="center" vertical="center"/>
    </xf>
    <xf numFmtId="0" fontId="0" fillId="0" borderId="71" xfId="1" applyFont="1" applyBorder="1" applyAlignment="1">
      <alignment horizontal="center" vertical="center" shrinkToFit="1"/>
    </xf>
    <xf numFmtId="0" fontId="0" fillId="0" borderId="56" xfId="1" applyFont="1" applyBorder="1" applyAlignment="1">
      <alignment horizontal="center" vertical="center"/>
    </xf>
    <xf numFmtId="0" fontId="0" fillId="0" borderId="57" xfId="1" applyFont="1" applyBorder="1" applyAlignment="1">
      <alignment horizontal="center" vertical="center"/>
    </xf>
    <xf numFmtId="0" fontId="0" fillId="0" borderId="22" xfId="1" applyFont="1" applyBorder="1" applyAlignment="1">
      <alignment horizontal="center" vertical="center" wrapText="1"/>
    </xf>
    <xf numFmtId="0" fontId="0" fillId="0" borderId="106" xfId="1" applyFont="1" applyBorder="1" applyAlignment="1">
      <alignment horizontal="center" vertical="center"/>
    </xf>
    <xf numFmtId="0" fontId="0" fillId="2" borderId="43" xfId="1" applyFont="1" applyFill="1" applyBorder="1" applyAlignment="1" applyProtection="1">
      <alignment horizontal="left" vertical="center" wrapText="1" shrinkToFit="1"/>
      <protection locked="0"/>
    </xf>
    <xf numFmtId="0" fontId="0" fillId="2" borderId="74" xfId="1" applyFont="1" applyFill="1" applyBorder="1" applyAlignment="1" applyProtection="1">
      <alignment horizontal="left" vertical="center" wrapText="1" shrinkToFit="1"/>
      <protection locked="0"/>
    </xf>
    <xf numFmtId="0" fontId="0" fillId="2" borderId="95" xfId="1" applyFont="1" applyFill="1" applyBorder="1" applyAlignment="1" applyProtection="1">
      <alignment horizontal="left" vertical="center" wrapText="1" shrinkToFit="1"/>
      <protection locked="0"/>
    </xf>
    <xf numFmtId="0" fontId="0" fillId="2" borderId="1" xfId="1" applyFont="1" applyFill="1" applyBorder="1" applyAlignment="1" applyProtection="1">
      <alignment horizontal="left" vertical="center" wrapText="1"/>
      <protection locked="0"/>
    </xf>
    <xf numFmtId="0" fontId="0" fillId="2" borderId="37" xfId="1" applyFont="1" applyFill="1" applyBorder="1" applyAlignment="1" applyProtection="1">
      <alignment horizontal="left" vertical="center" wrapText="1"/>
      <protection locked="0"/>
    </xf>
    <xf numFmtId="0" fontId="0" fillId="0" borderId="108" xfId="1" applyFont="1" applyBorder="1" applyAlignment="1">
      <alignment horizontal="center" vertical="center" shrinkToFit="1"/>
    </xf>
    <xf numFmtId="0" fontId="0" fillId="0" borderId="109" xfId="1" applyFont="1" applyBorder="1" applyAlignment="1">
      <alignment horizontal="center" vertical="center" shrinkToFit="1"/>
    </xf>
    <xf numFmtId="0" fontId="0" fillId="0" borderId="22" xfId="1" applyFont="1" applyBorder="1" applyAlignment="1">
      <alignment horizontal="left" vertical="center" shrinkToFit="1"/>
    </xf>
    <xf numFmtId="0" fontId="0" fillId="0" borderId="25" xfId="1" applyFont="1" applyBorder="1" applyAlignment="1">
      <alignment horizontal="left" vertical="center" shrinkToFit="1"/>
    </xf>
    <xf numFmtId="0" fontId="0" fillId="0" borderId="0" xfId="1" applyFont="1" applyAlignment="1">
      <alignment horizontal="left" vertical="center"/>
    </xf>
    <xf numFmtId="0" fontId="0" fillId="0" borderId="91" xfId="1" applyFont="1" applyBorder="1" applyAlignment="1">
      <alignment horizontal="center" vertical="center"/>
    </xf>
    <xf numFmtId="0" fontId="0" fillId="0" borderId="76" xfId="1" applyFont="1" applyBorder="1" applyAlignment="1">
      <alignment horizontal="center" vertical="center"/>
    </xf>
    <xf numFmtId="0" fontId="0" fillId="0" borderId="93" xfId="1" applyFont="1" applyBorder="1" applyAlignment="1">
      <alignment horizontal="center" vertical="center"/>
    </xf>
    <xf numFmtId="0" fontId="0" fillId="0" borderId="62" xfId="1" applyFont="1" applyBorder="1" applyAlignment="1">
      <alignment horizontal="center" vertical="center" shrinkToFit="1"/>
    </xf>
    <xf numFmtId="0" fontId="0" fillId="0" borderId="52" xfId="1" applyFont="1" applyBorder="1" applyAlignment="1">
      <alignment horizontal="center" vertical="center" shrinkToFit="1"/>
    </xf>
    <xf numFmtId="0" fontId="0" fillId="0" borderId="67" xfId="1" applyFont="1" applyBorder="1" applyAlignment="1">
      <alignment horizontal="center" vertical="center" shrinkToFit="1"/>
    </xf>
    <xf numFmtId="0" fontId="0" fillId="0" borderId="59" xfId="1" applyFont="1" applyBorder="1" applyAlignment="1">
      <alignment horizontal="center" vertical="center" shrinkToFit="1"/>
    </xf>
    <xf numFmtId="0" fontId="0" fillId="0" borderId="70" xfId="1" applyFont="1" applyBorder="1" applyAlignment="1">
      <alignment horizontal="center" vertical="center"/>
    </xf>
    <xf numFmtId="0" fontId="0" fillId="0" borderId="61" xfId="1" applyFont="1" applyBorder="1" applyAlignment="1">
      <alignment horizontal="center" vertical="center" shrinkToFit="1"/>
    </xf>
    <xf numFmtId="0" fontId="0" fillId="0" borderId="48" xfId="1" applyFont="1" applyBorder="1" applyAlignment="1">
      <alignment horizontal="center" vertical="center"/>
    </xf>
    <xf numFmtId="0" fontId="0" fillId="0" borderId="31" xfId="1" applyFont="1" applyBorder="1" applyAlignment="1">
      <alignment horizontal="center" vertical="center"/>
    </xf>
    <xf numFmtId="0" fontId="0" fillId="0" borderId="31" xfId="1" applyFont="1" applyBorder="1" applyAlignment="1">
      <alignment horizontal="center"/>
    </xf>
    <xf numFmtId="0" fontId="0" fillId="0" borderId="32" xfId="1" applyFont="1" applyBorder="1" applyAlignment="1">
      <alignment horizontal="center"/>
    </xf>
    <xf numFmtId="0" fontId="0" fillId="0" borderId="51" xfId="1" applyFont="1" applyBorder="1" applyAlignment="1">
      <alignment horizontal="right"/>
    </xf>
    <xf numFmtId="0" fontId="0" fillId="0" borderId="54" xfId="1" applyFont="1" applyBorder="1" applyAlignment="1">
      <alignment horizontal="right"/>
    </xf>
    <xf numFmtId="0" fontId="0" fillId="0" borderId="51" xfId="1" applyFont="1" applyBorder="1" applyAlignment="1">
      <alignment horizontal="center" vertical="center"/>
    </xf>
    <xf numFmtId="0" fontId="0" fillId="0" borderId="58" xfId="1" applyFont="1" applyBorder="1" applyAlignment="1">
      <alignment horizontal="center" vertical="center"/>
    </xf>
    <xf numFmtId="0" fontId="0" fillId="0" borderId="45" xfId="1" applyFont="1" applyBorder="1" applyAlignment="1">
      <alignment horizontal="center" vertical="center"/>
    </xf>
    <xf numFmtId="0" fontId="0" fillId="0" borderId="61" xfId="1" applyFont="1" applyBorder="1" applyAlignment="1">
      <alignment horizontal="center" vertical="center"/>
    </xf>
    <xf numFmtId="0" fontId="0" fillId="0" borderId="59" xfId="1" applyFont="1" applyBorder="1" applyAlignment="1">
      <alignment horizontal="center" vertical="center"/>
    </xf>
    <xf numFmtId="0" fontId="0" fillId="0" borderId="70" xfId="1" applyFont="1" applyBorder="1" applyAlignment="1">
      <alignment horizontal="center" vertical="center" shrinkToFit="1"/>
    </xf>
    <xf numFmtId="0" fontId="0" fillId="0" borderId="33" xfId="1" applyFont="1" applyBorder="1" applyAlignment="1">
      <alignment horizontal="left" vertical="center" wrapText="1"/>
    </xf>
    <xf numFmtId="0" fontId="0" fillId="0" borderId="23" xfId="1" applyFont="1" applyBorder="1" applyAlignment="1">
      <alignment horizontal="left" vertical="center" wrapText="1"/>
    </xf>
    <xf numFmtId="0" fontId="0" fillId="0" borderId="36" xfId="1" applyFont="1" applyBorder="1" applyAlignment="1">
      <alignment horizontal="left" vertical="center" wrapText="1"/>
    </xf>
    <xf numFmtId="0" fontId="0" fillId="0" borderId="68" xfId="1" applyFont="1" applyBorder="1" applyAlignment="1">
      <alignment horizontal="left" vertical="center" wrapText="1"/>
    </xf>
    <xf numFmtId="0" fontId="0" fillId="0" borderId="43" xfId="1" applyFont="1" applyBorder="1" applyAlignment="1">
      <alignment horizontal="left" vertical="center" wrapText="1"/>
    </xf>
    <xf numFmtId="0" fontId="0" fillId="0" borderId="36" xfId="1" applyFont="1" applyBorder="1" applyAlignment="1">
      <alignment horizontal="distributed"/>
    </xf>
    <xf numFmtId="0" fontId="0" fillId="0" borderId="1" xfId="1" applyFont="1" applyBorder="1" applyAlignment="1">
      <alignment horizontal="distributed"/>
    </xf>
    <xf numFmtId="0" fontId="0" fillId="0" borderId="117" xfId="1" applyFont="1" applyBorder="1" applyAlignment="1">
      <alignment horizontal="center" vertical="center"/>
    </xf>
    <xf numFmtId="0" fontId="0" fillId="0" borderId="84" xfId="1" applyFont="1" applyBorder="1" applyAlignment="1">
      <alignment horizontal="distributed" vertical="center"/>
    </xf>
    <xf numFmtId="0" fontId="0" fillId="0" borderId="1" xfId="1" applyFont="1" applyBorder="1" applyAlignment="1">
      <alignment horizontal="distributed" vertical="center"/>
    </xf>
    <xf numFmtId="0" fontId="0" fillId="0" borderId="104" xfId="1" applyFont="1" applyBorder="1" applyAlignment="1">
      <alignment horizontal="center"/>
    </xf>
    <xf numFmtId="0" fontId="0" fillId="0" borderId="53" xfId="1" applyFont="1" applyBorder="1" applyAlignment="1">
      <alignment horizontal="center"/>
    </xf>
    <xf numFmtId="0" fontId="0" fillId="0" borderId="64" xfId="1" applyFont="1" applyBorder="1" applyAlignment="1">
      <alignment horizontal="center"/>
    </xf>
    <xf numFmtId="0" fontId="0" fillId="0" borderId="3" xfId="1" applyFont="1" applyBorder="1" applyAlignment="1">
      <alignment horizontal="center"/>
    </xf>
    <xf numFmtId="0" fontId="0" fillId="0" borderId="1" xfId="1" applyFont="1" applyBorder="1" applyAlignment="1">
      <alignment horizontal="center"/>
    </xf>
    <xf numFmtId="0" fontId="0" fillId="0" borderId="37" xfId="1" applyFont="1" applyBorder="1" applyAlignment="1">
      <alignment horizontal="center"/>
    </xf>
    <xf numFmtId="0" fontId="0" fillId="0" borderId="95" xfId="1" applyFont="1" applyBorder="1" applyAlignment="1">
      <alignment horizontal="center"/>
    </xf>
    <xf numFmtId="0" fontId="0" fillId="0" borderId="69" xfId="1" applyFont="1" applyBorder="1" applyAlignment="1">
      <alignment horizontal="center"/>
    </xf>
    <xf numFmtId="0" fontId="0" fillId="0" borderId="44" xfId="1" applyFont="1" applyBorder="1" applyAlignment="1">
      <alignment horizontal="center"/>
    </xf>
    <xf numFmtId="0" fontId="0" fillId="0" borderId="68" xfId="1" applyFont="1" applyBorder="1" applyAlignment="1">
      <alignment horizontal="distributed"/>
    </xf>
    <xf numFmtId="0" fontId="0" fillId="0" borderId="69" xfId="1" applyFont="1" applyBorder="1" applyAlignment="1">
      <alignment horizontal="distributed"/>
    </xf>
    <xf numFmtId="0" fontId="0" fillId="0" borderId="69" xfId="1" applyFont="1" applyBorder="1" applyAlignment="1">
      <alignment horizontal="center" vertical="center"/>
    </xf>
    <xf numFmtId="0" fontId="0" fillId="0" borderId="118" xfId="1" applyFont="1" applyBorder="1" applyAlignment="1">
      <alignment horizontal="center" vertical="center"/>
    </xf>
    <xf numFmtId="0" fontId="0" fillId="0" borderId="90" xfId="1" applyFont="1" applyBorder="1" applyAlignment="1">
      <alignment horizontal="distributed" vertical="center"/>
    </xf>
    <xf numFmtId="0" fontId="0" fillId="0" borderId="69" xfId="1" applyFont="1" applyBorder="1" applyAlignment="1">
      <alignment horizontal="distributed" vertical="center"/>
    </xf>
    <xf numFmtId="0" fontId="0" fillId="0" borderId="51"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56" xfId="1" applyFont="1" applyBorder="1" applyAlignment="1">
      <alignment horizontal="center" vertical="center" wrapText="1"/>
    </xf>
    <xf numFmtId="0" fontId="0" fillId="0" borderId="0" xfId="1" applyFont="1" applyAlignment="1">
      <alignment horizontal="center" vertical="center" wrapText="1"/>
    </xf>
    <xf numFmtId="0" fontId="0" fillId="6" borderId="63" xfId="1" applyFont="1" applyFill="1" applyBorder="1" applyAlignment="1">
      <alignment horizontal="center"/>
    </xf>
    <xf numFmtId="0" fontId="0" fillId="6" borderId="53" xfId="1" applyFont="1" applyFill="1" applyBorder="1" applyAlignment="1">
      <alignment horizontal="center"/>
    </xf>
    <xf numFmtId="0" fontId="0" fillId="6" borderId="116" xfId="1" applyFont="1" applyFill="1" applyBorder="1" applyAlignment="1">
      <alignment horizontal="center"/>
    </xf>
    <xf numFmtId="0" fontId="0" fillId="6" borderId="92" xfId="1" applyFont="1" applyFill="1" applyBorder="1" applyAlignment="1">
      <alignment horizontal="center" vertical="center"/>
    </xf>
    <xf numFmtId="0" fontId="0" fillId="6" borderId="53" xfId="1" applyFont="1" applyFill="1" applyBorder="1" applyAlignment="1">
      <alignment horizontal="center" vertical="center"/>
    </xf>
    <xf numFmtId="0" fontId="0" fillId="6" borderId="64" xfId="1" applyFont="1" applyFill="1" applyBorder="1" applyAlignment="1">
      <alignment horizontal="center" vertical="center"/>
    </xf>
    <xf numFmtId="38" fontId="0" fillId="0" borderId="1" xfId="1" applyNumberFormat="1" applyFont="1" applyBorder="1" applyAlignment="1">
      <alignment horizontal="center"/>
    </xf>
    <xf numFmtId="0" fontId="0" fillId="0" borderId="2" xfId="1" applyFont="1" applyBorder="1" applyAlignment="1">
      <alignment horizontal="center"/>
    </xf>
    <xf numFmtId="9" fontId="0" fillId="0" borderId="1" xfId="1" applyNumberFormat="1" applyFont="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11" fillId="0" borderId="1" xfId="1" applyFont="1" applyBorder="1" applyAlignment="1">
      <alignment horizontal="center"/>
    </xf>
    <xf numFmtId="38" fontId="0" fillId="0" borderId="69" xfId="1" applyNumberFormat="1" applyFont="1" applyBorder="1" applyAlignment="1">
      <alignment horizontal="center"/>
    </xf>
    <xf numFmtId="0" fontId="0" fillId="0" borderId="43" xfId="1" applyFont="1" applyBorder="1" applyAlignment="1">
      <alignment horizontal="center"/>
    </xf>
    <xf numFmtId="0" fontId="0" fillId="0" borderId="36" xfId="1" applyFont="1" applyBorder="1" applyAlignment="1">
      <alignment horizontal="distributed" vertical="center"/>
    </xf>
    <xf numFmtId="0" fontId="0" fillId="0" borderId="68" xfId="1" applyFont="1" applyBorder="1" applyAlignment="1">
      <alignment horizontal="distributed" vertical="center"/>
    </xf>
    <xf numFmtId="0" fontId="0" fillId="0" borderId="43" xfId="1" applyFont="1" applyBorder="1" applyAlignment="1">
      <alignment horizontal="center" vertical="center"/>
    </xf>
    <xf numFmtId="0" fontId="0" fillId="0" borderId="44" xfId="1" applyFont="1" applyBorder="1" applyAlignment="1">
      <alignment horizontal="center" vertical="center"/>
    </xf>
    <xf numFmtId="0" fontId="0" fillId="6" borderId="63" xfId="1" applyFont="1" applyFill="1" applyBorder="1" applyAlignment="1">
      <alignment horizontal="center" vertical="center"/>
    </xf>
    <xf numFmtId="0" fontId="0" fillId="6" borderId="91" xfId="1" applyFont="1" applyFill="1" applyBorder="1" applyAlignment="1">
      <alignment horizontal="center" vertical="center"/>
    </xf>
    <xf numFmtId="0" fontId="0" fillId="6" borderId="76" xfId="1" applyFont="1" applyFill="1" applyBorder="1" applyAlignment="1">
      <alignment horizontal="center" vertical="center"/>
    </xf>
    <xf numFmtId="0" fontId="0" fillId="6" borderId="104" xfId="1" applyFont="1" applyFill="1" applyBorder="1" applyAlignment="1">
      <alignment horizontal="center" vertical="center"/>
    </xf>
    <xf numFmtId="0" fontId="0" fillId="0" borderId="37" xfId="1" applyFont="1" applyBorder="1" applyAlignment="1">
      <alignment horizontal="center" vertical="center"/>
    </xf>
    <xf numFmtId="177" fontId="0" fillId="0" borderId="1" xfId="1" applyNumberFormat="1" applyFont="1" applyBorder="1" applyAlignment="1">
      <alignment horizontal="center" vertical="center"/>
    </xf>
    <xf numFmtId="0" fontId="0" fillId="0" borderId="10" xfId="1" applyFont="1" applyBorder="1" applyAlignment="1">
      <alignment horizontal="center" vertical="center"/>
    </xf>
    <xf numFmtId="0" fontId="0" fillId="0" borderId="38" xfId="1" applyFont="1" applyBorder="1" applyAlignment="1">
      <alignment horizontal="center" vertical="center"/>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0" fontId="0" fillId="0" borderId="9" xfId="1" applyFont="1" applyBorder="1" applyAlignment="1">
      <alignment horizontal="center"/>
    </xf>
    <xf numFmtId="0" fontId="0" fillId="0" borderId="60" xfId="1" applyFont="1" applyBorder="1" applyAlignment="1">
      <alignment horizontal="center"/>
    </xf>
    <xf numFmtId="0" fontId="0" fillId="0" borderId="34" xfId="1" applyFont="1" applyBorder="1" applyAlignment="1">
      <alignment horizontal="left" vertical="center"/>
    </xf>
    <xf numFmtId="0" fontId="0" fillId="0" borderId="88" xfId="1" applyFont="1" applyBorder="1" applyAlignment="1">
      <alignment horizontal="left" vertical="center"/>
    </xf>
    <xf numFmtId="0" fontId="0" fillId="0" borderId="57" xfId="1" applyFont="1" applyBorder="1" applyAlignment="1">
      <alignment horizontal="left" vertical="center"/>
    </xf>
    <xf numFmtId="0" fontId="0" fillId="0" borderId="83" xfId="1" applyFont="1" applyBorder="1" applyAlignment="1">
      <alignment horizontal="left" vertical="center"/>
    </xf>
    <xf numFmtId="0" fontId="0" fillId="0" borderId="89" xfId="1" applyFont="1" applyBorder="1" applyAlignment="1">
      <alignment horizontal="left" vertical="center"/>
    </xf>
    <xf numFmtId="0" fontId="0" fillId="0" borderId="33" xfId="1" applyFont="1" applyBorder="1" applyAlignment="1">
      <alignment horizontal="distributed" vertical="center"/>
    </xf>
    <xf numFmtId="0" fontId="0" fillId="0" borderId="22" xfId="1" applyFont="1" applyBorder="1" applyAlignment="1">
      <alignment horizontal="distributed" vertical="center"/>
    </xf>
    <xf numFmtId="0" fontId="0" fillId="0" borderId="82" xfId="1" applyFont="1" applyBorder="1" applyAlignment="1">
      <alignment horizontal="distributed" vertical="center"/>
    </xf>
    <xf numFmtId="0" fontId="0" fillId="0" borderId="35" xfId="1" applyFont="1" applyBorder="1" applyAlignment="1">
      <alignment horizontal="center" vertical="center"/>
    </xf>
    <xf numFmtId="0" fontId="0" fillId="0" borderId="78" xfId="1" applyFont="1" applyBorder="1" applyAlignment="1">
      <alignment horizontal="center" vertical="center"/>
    </xf>
    <xf numFmtId="0" fontId="0" fillId="0" borderId="12" xfId="1" applyFont="1" applyBorder="1" applyAlignment="1">
      <alignment horizontal="center" vertical="center"/>
    </xf>
    <xf numFmtId="0" fontId="0" fillId="0" borderId="85" xfId="1" applyFont="1" applyBorder="1" applyAlignment="1">
      <alignment horizontal="center" vertical="center"/>
    </xf>
    <xf numFmtId="0" fontId="0" fillId="0" borderId="86" xfId="1" applyFont="1" applyBorder="1" applyAlignment="1">
      <alignment horizontal="center" vertical="center"/>
    </xf>
    <xf numFmtId="0" fontId="0" fillId="0" borderId="87" xfId="1" applyFont="1" applyBorder="1" applyAlignment="1">
      <alignment horizontal="center" vertical="center"/>
    </xf>
    <xf numFmtId="0" fontId="0" fillId="0" borderId="114" xfId="1" applyFont="1" applyBorder="1" applyAlignment="1">
      <alignment horizontal="center" vertical="center"/>
    </xf>
    <xf numFmtId="0" fontId="0" fillId="0" borderId="115" xfId="1" applyFont="1" applyBorder="1" applyAlignment="1">
      <alignment horizontal="right" vertical="center"/>
    </xf>
    <xf numFmtId="0" fontId="0" fillId="0" borderId="54" xfId="1" applyFont="1" applyBorder="1" applyAlignment="1">
      <alignment horizontal="right" vertical="center"/>
    </xf>
    <xf numFmtId="0" fontId="0" fillId="0" borderId="54" xfId="1" applyFont="1" applyBorder="1" applyAlignment="1">
      <alignment horizontal="left" vertical="center" wrapText="1"/>
    </xf>
    <xf numFmtId="0" fontId="0" fillId="0" borderId="55" xfId="1" applyFont="1" applyBorder="1" applyAlignment="1">
      <alignment horizontal="left" vertical="center" wrapText="1"/>
    </xf>
    <xf numFmtId="0" fontId="0" fillId="0" borderId="77" xfId="1" applyFont="1" applyBorder="1" applyAlignment="1">
      <alignment horizontal="distributed" vertical="center"/>
    </xf>
    <xf numFmtId="0" fontId="0" fillId="0" borderId="78" xfId="1" applyFont="1" applyBorder="1" applyAlignment="1">
      <alignment horizontal="distributed" vertical="center"/>
    </xf>
    <xf numFmtId="0" fontId="0" fillId="0" borderId="80" xfId="1" applyFont="1" applyBorder="1" applyAlignment="1">
      <alignment horizontal="distributed" vertical="center"/>
    </xf>
    <xf numFmtId="0" fontId="0" fillId="0" borderId="81" xfId="1" applyFont="1" applyBorder="1" applyAlignment="1">
      <alignment horizontal="center" vertical="center"/>
    </xf>
    <xf numFmtId="0" fontId="0" fillId="0" borderId="39" xfId="1" applyFont="1" applyBorder="1" applyAlignment="1">
      <alignment horizontal="center" vertical="center"/>
    </xf>
    <xf numFmtId="0" fontId="0" fillId="0" borderId="53" xfId="1" applyFont="1" applyBorder="1" applyAlignment="1">
      <alignment horizontal="center" vertical="center"/>
    </xf>
    <xf numFmtId="0" fontId="11" fillId="0" borderId="1" xfId="1" applyFont="1" applyBorder="1" applyAlignment="1">
      <alignment horizontal="center" vertical="center"/>
    </xf>
    <xf numFmtId="180" fontId="11" fillId="0" borderId="1" xfId="1" applyNumberFormat="1" applyFont="1" applyBorder="1" applyAlignment="1">
      <alignment horizontal="center" vertical="center"/>
    </xf>
    <xf numFmtId="0" fontId="11" fillId="0" borderId="69" xfId="1" applyFont="1" applyBorder="1" applyAlignment="1">
      <alignment horizontal="center"/>
    </xf>
    <xf numFmtId="180" fontId="11" fillId="0" borderId="69" xfId="1" applyNumberFormat="1" applyFont="1" applyBorder="1" applyAlignment="1">
      <alignment horizontal="center" vertical="center"/>
    </xf>
    <xf numFmtId="0" fontId="0" fillId="0" borderId="46" xfId="1" applyFont="1" applyBorder="1" applyAlignment="1">
      <alignment horizontal="distributed" vertical="center"/>
    </xf>
    <xf numFmtId="0" fontId="0" fillId="0" borderId="48" xfId="1" applyFont="1" applyBorder="1" applyAlignment="1">
      <alignment horizontal="distributed" vertical="center"/>
    </xf>
    <xf numFmtId="0" fontId="0" fillId="0" borderId="47" xfId="1" applyFont="1" applyBorder="1" applyAlignment="1">
      <alignment horizontal="center" vertical="center"/>
    </xf>
    <xf numFmtId="0" fontId="0" fillId="0" borderId="49" xfId="1" applyFont="1" applyBorder="1" applyAlignment="1">
      <alignment horizontal="distributed" vertical="center"/>
    </xf>
    <xf numFmtId="0" fontId="0" fillId="0" borderId="49" xfId="1" applyFont="1" applyBorder="1" applyAlignment="1">
      <alignment horizontal="center" vertical="center"/>
    </xf>
    <xf numFmtId="0" fontId="0" fillId="0" borderId="50" xfId="1" applyFont="1" applyBorder="1" applyAlignment="1">
      <alignment horizontal="center" vertical="center"/>
    </xf>
    <xf numFmtId="0" fontId="0" fillId="5" borderId="51" xfId="1" applyFont="1" applyFill="1" applyBorder="1" applyAlignment="1">
      <alignment horizontal="center" vertical="center" wrapText="1"/>
    </xf>
    <xf numFmtId="0" fontId="0" fillId="5" borderId="52" xfId="1" applyFont="1" applyFill="1" applyBorder="1" applyAlignment="1">
      <alignment horizontal="center" vertical="center" wrapText="1"/>
    </xf>
    <xf numFmtId="0" fontId="0" fillId="5" borderId="58" xfId="1" applyFont="1" applyFill="1" applyBorder="1" applyAlignment="1">
      <alignment horizontal="center" vertical="center" wrapText="1"/>
    </xf>
    <xf numFmtId="0" fontId="0" fillId="5" borderId="59" xfId="1" applyFont="1" applyFill="1" applyBorder="1" applyAlignment="1">
      <alignment horizontal="center" vertical="center" wrapText="1"/>
    </xf>
    <xf numFmtId="0" fontId="0" fillId="5" borderId="9" xfId="1" applyFont="1" applyFill="1" applyBorder="1" applyAlignment="1">
      <alignment horizontal="center" vertical="center"/>
    </xf>
    <xf numFmtId="0" fontId="0" fillId="5" borderId="9" xfId="1" applyFont="1" applyFill="1" applyBorder="1" applyAlignment="1">
      <alignment horizontal="center" vertical="center" wrapText="1"/>
    </xf>
    <xf numFmtId="0" fontId="0" fillId="0" borderId="10" xfId="1" applyFont="1" applyBorder="1" applyAlignment="1">
      <alignment horizontal="left" vertical="center" wrapText="1" shrinkToFit="1"/>
    </xf>
    <xf numFmtId="0" fontId="0" fillId="0" borderId="38" xfId="1" applyFont="1" applyBorder="1" applyAlignment="1">
      <alignment horizontal="left" vertical="center" wrapText="1" shrinkToFit="1"/>
    </xf>
    <xf numFmtId="0" fontId="0" fillId="0" borderId="12" xfId="1" applyFont="1" applyBorder="1" applyAlignment="1">
      <alignment horizontal="left" vertical="center" wrapText="1" shrinkToFit="1"/>
    </xf>
    <xf numFmtId="0" fontId="0" fillId="0" borderId="23" xfId="1" applyFont="1" applyBorder="1" applyAlignment="1">
      <alignment horizontal="left" vertical="center" wrapText="1" shrinkToFit="1"/>
    </xf>
    <xf numFmtId="0" fontId="0" fillId="0" borderId="29"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0" fillId="0" borderId="1" xfId="1" applyFont="1" applyBorder="1" applyAlignment="1">
      <alignment horizontal="left" vertical="center" wrapText="1" shrinkToFit="1"/>
    </xf>
    <xf numFmtId="0" fontId="0" fillId="0" borderId="1" xfId="1" applyFont="1" applyBorder="1" applyAlignment="1">
      <alignment horizontal="left" vertical="center" shrinkToFit="1"/>
    </xf>
    <xf numFmtId="0" fontId="46" fillId="0" borderId="0" xfId="1" applyFont="1" applyAlignment="1">
      <alignment horizontal="left" vertical="center"/>
    </xf>
    <xf numFmtId="0" fontId="47" fillId="0" borderId="0" xfId="1" applyFont="1" applyAlignment="1">
      <alignment horizontal="left" vertical="center"/>
    </xf>
    <xf numFmtId="0" fontId="47" fillId="0" borderId="0" xfId="1" applyFont="1" applyAlignment="1">
      <alignment horizontal="left" shrinkToFit="1"/>
    </xf>
    <xf numFmtId="0" fontId="0" fillId="0" borderId="0" xfId="1" applyFont="1" applyAlignment="1">
      <alignment horizontal="center" shrinkToFit="1"/>
    </xf>
    <xf numFmtId="0" fontId="0" fillId="0" borderId="0" xfId="1" applyFont="1" applyAlignment="1">
      <alignment horizontal="center" vertical="center" shrinkToFit="1"/>
    </xf>
    <xf numFmtId="0" fontId="47" fillId="0" borderId="0" xfId="1" applyFont="1" applyAlignment="1">
      <alignment horizontal="left"/>
    </xf>
    <xf numFmtId="0" fontId="39" fillId="0" borderId="1" xfId="1" applyFont="1" applyBorder="1" applyAlignment="1">
      <alignment horizontal="left" vertical="center" wrapText="1" shrinkToFit="1"/>
    </xf>
    <xf numFmtId="0" fontId="40" fillId="0" borderId="1" xfId="1" applyFont="1" applyBorder="1" applyAlignment="1">
      <alignment horizontal="left" vertical="center" shrinkToFit="1"/>
    </xf>
    <xf numFmtId="0" fontId="0" fillId="0" borderId="79" xfId="1" applyFont="1" applyBorder="1" applyAlignment="1">
      <alignment horizontal="left" vertical="center" shrinkToFit="1"/>
    </xf>
    <xf numFmtId="0" fontId="0" fillId="0" borderId="102" xfId="1" applyFont="1" applyBorder="1" applyAlignment="1">
      <alignment horizontal="left" vertical="center" shrinkToFit="1"/>
    </xf>
    <xf numFmtId="0" fontId="0" fillId="0" borderId="103" xfId="1" applyFont="1" applyBorder="1" applyAlignment="1">
      <alignment horizontal="left" vertical="center" shrinkToFit="1"/>
    </xf>
    <xf numFmtId="0" fontId="11" fillId="0" borderId="1" xfId="4" applyFont="1" applyBorder="1" applyAlignment="1">
      <alignment horizontal="left" vertical="center" wrapText="1"/>
    </xf>
    <xf numFmtId="0" fontId="11" fillId="0" borderId="2" xfId="4" applyFont="1" applyBorder="1" applyAlignment="1">
      <alignment vertical="center" wrapText="1"/>
    </xf>
    <xf numFmtId="0" fontId="11" fillId="0" borderId="41" xfId="4" applyFont="1" applyBorder="1" applyAlignment="1">
      <alignment vertical="center" wrapText="1"/>
    </xf>
    <xf numFmtId="0" fontId="43" fillId="3" borderId="10" xfId="4" applyFont="1" applyFill="1" applyBorder="1" applyAlignment="1">
      <alignment horizontal="center" vertical="center" textRotation="255" wrapText="1"/>
    </xf>
    <xf numFmtId="0" fontId="43" fillId="3" borderId="12" xfId="4" applyFont="1" applyFill="1" applyBorder="1" applyAlignment="1">
      <alignment horizontal="center" vertical="center" textRotation="255" wrapText="1"/>
    </xf>
    <xf numFmtId="0" fontId="43" fillId="3" borderId="34" xfId="4" applyFont="1" applyFill="1" applyBorder="1" applyAlignment="1">
      <alignment horizontal="center" vertical="center" textRotation="255" wrapText="1"/>
    </xf>
    <xf numFmtId="0" fontId="43" fillId="3" borderId="39" xfId="4" applyFont="1" applyFill="1" applyBorder="1" applyAlignment="1">
      <alignment horizontal="center" vertical="center" textRotation="255" wrapText="1"/>
    </xf>
    <xf numFmtId="0" fontId="43" fillId="3" borderId="23" xfId="4" applyFont="1" applyFill="1" applyBorder="1" applyAlignment="1">
      <alignment horizontal="center" vertical="center" textRotation="255" wrapText="1"/>
    </xf>
    <xf numFmtId="0" fontId="43" fillId="3" borderId="25" xfId="4" applyFont="1" applyFill="1" applyBorder="1" applyAlignment="1">
      <alignment horizontal="center" vertical="center" textRotation="255" wrapText="1"/>
    </xf>
    <xf numFmtId="0" fontId="1" fillId="0" borderId="2" xfId="4" applyBorder="1" applyAlignment="1">
      <alignment horizontal="left" vertical="center" wrapText="1"/>
    </xf>
    <xf numFmtId="0" fontId="1" fillId="0" borderId="41" xfId="4" applyBorder="1" applyAlignment="1">
      <alignment horizontal="left" vertical="center" wrapText="1"/>
    </xf>
    <xf numFmtId="0" fontId="1" fillId="0" borderId="73" xfId="4" applyBorder="1" applyAlignment="1">
      <alignment horizontal="left" vertical="center" wrapText="1"/>
    </xf>
    <xf numFmtId="0" fontId="23" fillId="3" borderId="12" xfId="4" applyFont="1" applyFill="1" applyBorder="1" applyAlignment="1">
      <alignment horizontal="center" vertical="center" textRotation="255" wrapText="1"/>
    </xf>
    <xf numFmtId="0" fontId="23" fillId="3" borderId="25" xfId="4" applyFont="1" applyFill="1" applyBorder="1" applyAlignment="1">
      <alignment horizontal="center" vertical="center" textRotation="255" wrapText="1"/>
    </xf>
    <xf numFmtId="0" fontId="1" fillId="0" borderId="9" xfId="4" applyBorder="1" applyAlignment="1">
      <alignment horizontal="center" vertical="center"/>
    </xf>
    <xf numFmtId="0" fontId="1" fillId="0" borderId="26" xfId="4" applyBorder="1" applyAlignment="1">
      <alignment horizontal="center" vertical="center"/>
    </xf>
    <xf numFmtId="0" fontId="1" fillId="0" borderId="22" xfId="4" applyBorder="1" applyAlignment="1">
      <alignment horizontal="center" vertical="center"/>
    </xf>
    <xf numFmtId="0" fontId="11" fillId="0" borderId="10" xfId="4" applyFont="1" applyBorder="1" applyAlignment="1">
      <alignment horizontal="left" vertical="center" wrapText="1"/>
    </xf>
    <xf numFmtId="0" fontId="11" fillId="0" borderId="38" xfId="4" applyFont="1" applyBorder="1" applyAlignment="1">
      <alignment horizontal="left" vertical="center" wrapText="1"/>
    </xf>
    <xf numFmtId="0" fontId="11" fillId="0" borderId="12" xfId="4" applyFont="1" applyBorder="1" applyAlignment="1">
      <alignment horizontal="left" vertical="center" wrapText="1"/>
    </xf>
    <xf numFmtId="0" fontId="11" fillId="0" borderId="34" xfId="4" applyFont="1" applyBorder="1" applyAlignment="1">
      <alignment horizontal="left" vertical="center" wrapText="1"/>
    </xf>
    <xf numFmtId="0" fontId="11" fillId="0" borderId="0" xfId="4" applyFont="1" applyAlignment="1">
      <alignment horizontal="left" vertical="center" wrapText="1"/>
    </xf>
    <xf numFmtId="0" fontId="11" fillId="0" borderId="39" xfId="4" applyFont="1" applyBorder="1" applyAlignment="1">
      <alignment horizontal="left" vertical="center" wrapText="1"/>
    </xf>
    <xf numFmtId="0" fontId="11" fillId="0" borderId="23" xfId="4" applyFont="1" applyBorder="1" applyAlignment="1">
      <alignment horizontal="left" vertical="center" wrapText="1"/>
    </xf>
    <xf numFmtId="0" fontId="11" fillId="0" borderId="29" xfId="4" applyFont="1" applyBorder="1" applyAlignment="1">
      <alignment horizontal="left" vertical="center" wrapText="1"/>
    </xf>
    <xf numFmtId="0" fontId="11" fillId="0" borderId="25" xfId="4" applyFont="1" applyBorder="1" applyAlignment="1">
      <alignment horizontal="left" vertical="center" wrapText="1"/>
    </xf>
    <xf numFmtId="0" fontId="1" fillId="0" borderId="23" xfId="4" applyBorder="1" applyAlignment="1">
      <alignment vertical="center" wrapText="1"/>
    </xf>
    <xf numFmtId="0" fontId="1" fillId="0" borderId="29" xfId="4" applyBorder="1" applyAlignment="1">
      <alignment vertical="center" wrapText="1"/>
    </xf>
    <xf numFmtId="0" fontId="1" fillId="0" borderId="41" xfId="4" applyBorder="1" applyAlignment="1">
      <alignment vertical="center" wrapText="1"/>
    </xf>
    <xf numFmtId="0" fontId="1" fillId="0" borderId="73" xfId="4" applyBorder="1" applyAlignment="1">
      <alignment vertical="center" wrapText="1"/>
    </xf>
    <xf numFmtId="0" fontId="11" fillId="0" borderId="73" xfId="4" applyFont="1" applyBorder="1" applyAlignment="1">
      <alignment vertical="center" wrapText="1"/>
    </xf>
    <xf numFmtId="0" fontId="11" fillId="0" borderId="2" xfId="4" applyFont="1" applyBorder="1" applyAlignment="1">
      <alignment horizontal="left" vertical="center" wrapText="1"/>
    </xf>
    <xf numFmtId="0" fontId="11" fillId="0" borderId="41" xfId="4" applyFont="1" applyBorder="1" applyAlignment="1">
      <alignment horizontal="left" vertical="center" wrapText="1"/>
    </xf>
    <xf numFmtId="0" fontId="11" fillId="0" borderId="3" xfId="4" applyFont="1" applyBorder="1" applyAlignment="1">
      <alignment horizontal="left" vertical="center" wrapText="1"/>
    </xf>
    <xf numFmtId="0" fontId="1" fillId="0" borderId="96" xfId="4" applyBorder="1" applyAlignment="1">
      <alignment horizontal="center" vertical="center"/>
    </xf>
    <xf numFmtId="0" fontId="1" fillId="0" borderId="123" xfId="4" applyBorder="1" applyAlignment="1">
      <alignment horizontal="center" vertical="center"/>
    </xf>
    <xf numFmtId="0" fontId="1" fillId="0" borderId="124" xfId="4" applyBorder="1" applyAlignment="1">
      <alignment horizontal="center" vertical="center"/>
    </xf>
    <xf numFmtId="0" fontId="1" fillId="0" borderId="22" xfId="4" applyBorder="1" applyAlignment="1">
      <alignment horizontal="left" vertical="center" wrapText="1"/>
    </xf>
    <xf numFmtId="0" fontId="1" fillId="0" borderId="23" xfId="4" applyBorder="1" applyAlignment="1">
      <alignment horizontal="left" vertical="center" wrapText="1"/>
    </xf>
    <xf numFmtId="0" fontId="1" fillId="0" borderId="29" xfId="4" applyBorder="1" applyAlignment="1">
      <alignment horizontal="left" vertical="center" wrapText="1"/>
    </xf>
    <xf numFmtId="0" fontId="1" fillId="0" borderId="25" xfId="4" applyBorder="1" applyAlignment="1">
      <alignment horizontal="left" vertical="center" wrapText="1"/>
    </xf>
    <xf numFmtId="0" fontId="1" fillId="0" borderId="2" xfId="4" applyBorder="1" applyAlignment="1">
      <alignment vertical="center" wrapText="1"/>
    </xf>
    <xf numFmtId="0" fontId="1" fillId="0" borderId="1" xfId="4" applyBorder="1" applyAlignment="1">
      <alignment horizontal="left" vertical="center" wrapText="1"/>
    </xf>
    <xf numFmtId="0" fontId="1" fillId="0" borderId="10" xfId="4" applyBorder="1" applyAlignment="1">
      <alignment horizontal="left" vertical="center" wrapText="1"/>
    </xf>
    <xf numFmtId="0" fontId="1" fillId="0" borderId="38" xfId="4" applyBorder="1" applyAlignment="1">
      <alignment horizontal="left" vertical="center" wrapText="1"/>
    </xf>
    <xf numFmtId="0" fontId="1" fillId="0" borderId="12" xfId="4" applyBorder="1" applyAlignment="1">
      <alignment horizontal="left" vertical="center" wrapText="1"/>
    </xf>
    <xf numFmtId="0" fontId="1" fillId="0" borderId="34" xfId="4" applyBorder="1" applyAlignment="1">
      <alignment horizontal="left" vertical="center" wrapText="1"/>
    </xf>
    <xf numFmtId="0" fontId="1" fillId="0" borderId="0" xfId="4" applyAlignment="1">
      <alignment horizontal="left" vertical="center" wrapText="1"/>
    </xf>
    <xf numFmtId="0" fontId="1" fillId="0" borderId="39" xfId="4" applyBorder="1" applyAlignment="1">
      <alignment horizontal="left" vertical="center" wrapText="1"/>
    </xf>
    <xf numFmtId="0" fontId="33" fillId="0" borderId="2" xfId="4" applyFont="1" applyBorder="1" applyAlignment="1">
      <alignment vertical="center" wrapText="1"/>
    </xf>
    <xf numFmtId="0" fontId="11" fillId="0" borderId="9" xfId="4" applyFont="1" applyBorder="1" applyAlignment="1">
      <alignment horizontal="center" vertical="center"/>
    </xf>
    <xf numFmtId="0" fontId="11" fillId="0" borderId="22" xfId="4" applyFont="1" applyBorder="1" applyAlignment="1">
      <alignment horizontal="center" vertical="center"/>
    </xf>
    <xf numFmtId="0" fontId="29" fillId="0" borderId="1" xfId="7" applyFont="1" applyBorder="1" applyAlignment="1">
      <alignment horizontal="center" vertical="top" wrapText="1"/>
    </xf>
    <xf numFmtId="0" fontId="29" fillId="0" borderId="10" xfId="7" applyFont="1" applyBorder="1" applyAlignment="1">
      <alignment horizontal="center" vertical="top" wrapText="1"/>
    </xf>
    <xf numFmtId="0" fontId="29" fillId="0" borderId="23" xfId="7" applyFont="1" applyBorder="1" applyAlignment="1">
      <alignment horizontal="center" vertical="top" wrapText="1"/>
    </xf>
    <xf numFmtId="0" fontId="29" fillId="0" borderId="2" xfId="7" applyFont="1" applyBorder="1" applyAlignment="1">
      <alignment horizontal="center" vertical="top" wrapText="1"/>
    </xf>
    <xf numFmtId="0" fontId="29" fillId="0" borderId="41" xfId="7" applyFont="1" applyBorder="1" applyAlignment="1">
      <alignment horizontal="center" vertical="top" wrapText="1"/>
    </xf>
    <xf numFmtId="0" fontId="29" fillId="0" borderId="3" xfId="7" applyFont="1" applyBorder="1" applyAlignment="1">
      <alignment horizontal="center" vertical="top" wrapText="1"/>
    </xf>
    <xf numFmtId="0" fontId="34" fillId="0" borderId="2" xfId="7" applyFont="1" applyBorder="1" applyAlignment="1">
      <alignment horizontal="center" vertical="top" wrapText="1"/>
    </xf>
    <xf numFmtId="0" fontId="34" fillId="0" borderId="41" xfId="7" applyFont="1" applyBorder="1" applyAlignment="1">
      <alignment horizontal="center" vertical="top" wrapText="1"/>
    </xf>
    <xf numFmtId="0" fontId="34" fillId="0" borderId="3" xfId="7" applyFont="1" applyBorder="1" applyAlignment="1">
      <alignment horizontal="center" vertical="top" wrapText="1"/>
    </xf>
    <xf numFmtId="0" fontId="34" fillId="0" borderId="1" xfId="7" applyFont="1" applyBorder="1" applyAlignment="1">
      <alignment horizontal="center" vertical="top" wrapText="1"/>
    </xf>
    <xf numFmtId="0" fontId="29" fillId="0" borderId="9" xfId="7" applyFont="1" applyBorder="1" applyAlignment="1">
      <alignment horizontal="center" vertical="top" wrapText="1"/>
    </xf>
    <xf numFmtId="0" fontId="29" fillId="0" borderId="26" xfId="7" applyFont="1" applyBorder="1" applyAlignment="1">
      <alignment horizontal="center" vertical="top" wrapText="1"/>
    </xf>
    <xf numFmtId="0" fontId="29" fillId="0" borderId="22" xfId="7" applyFont="1" applyBorder="1" applyAlignment="1">
      <alignment horizontal="center" vertical="top" wrapText="1"/>
    </xf>
    <xf numFmtId="49" fontId="29" fillId="0" borderId="2" xfId="7" applyNumberFormat="1" applyFont="1" applyBorder="1" applyAlignment="1">
      <alignment horizontal="center" vertical="top" wrapText="1"/>
    </xf>
    <xf numFmtId="49" fontId="29" fillId="0" borderId="41" xfId="7" applyNumberFormat="1" applyFont="1" applyBorder="1" applyAlignment="1">
      <alignment horizontal="center" vertical="top" wrapText="1"/>
    </xf>
    <xf numFmtId="49" fontId="29" fillId="0" borderId="3" xfId="7" applyNumberFormat="1" applyFont="1" applyBorder="1" applyAlignment="1">
      <alignment horizontal="center" vertical="top" wrapText="1"/>
    </xf>
  </cellXfs>
  <cellStyles count="9">
    <cellStyle name="パーセント 2" xfId="5" xr:uid="{00000000-0005-0000-0000-000000000000}"/>
    <cellStyle name="ハイパーリンク" xfId="2" builtinId="8"/>
    <cellStyle name="桁区切り 2" xfId="3" xr:uid="{00000000-0005-0000-0000-000002000000}"/>
    <cellStyle name="通貨 2" xfId="8" xr:uid="{00000000-0005-0000-0000-000003000000}"/>
    <cellStyle name="標準" xfId="0" builtinId="0"/>
    <cellStyle name="標準 2" xfId="4" xr:uid="{00000000-0005-0000-0000-000005000000}"/>
    <cellStyle name="標準_業者登録（未来都市用）" xfId="6" xr:uid="{00000000-0005-0000-0000-000006000000}"/>
    <cellStyle name="標準_統一様式集（テスト２）" xfId="7"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
  <sheetViews>
    <sheetView tabSelected="1" view="pageBreakPreview" zoomScaleNormal="100" zoomScaleSheetLayoutView="100" workbookViewId="0">
      <selection activeCell="D7" sqref="D7"/>
    </sheetView>
  </sheetViews>
  <sheetFormatPr defaultRowHeight="13.5"/>
  <cols>
    <col min="1" max="1" width="5" style="93" customWidth="1"/>
    <col min="2" max="2" width="22.625" style="93" customWidth="1"/>
    <col min="3" max="6" width="10.625" style="93" customWidth="1"/>
    <col min="7" max="7" width="16.125" style="93" customWidth="1"/>
    <col min="8" max="8" width="13.625" style="93" customWidth="1"/>
    <col min="9" max="9" width="9" style="93"/>
    <col min="10" max="12" width="9.5" style="93" customWidth="1"/>
    <col min="13" max="13" width="4.625" style="93" customWidth="1"/>
    <col min="14" max="15" width="3.375" style="93" bestFit="1" customWidth="1"/>
    <col min="16" max="16" width="3.375" style="93" customWidth="1"/>
    <col min="17" max="20" width="3.375" style="93" bestFit="1" customWidth="1"/>
    <col min="21" max="21" width="16.25" style="93" customWidth="1"/>
    <col min="22" max="22" width="27.625" style="93" bestFit="1" customWidth="1"/>
    <col min="23" max="256" width="9" style="93"/>
    <col min="257" max="257" width="5" style="93" customWidth="1"/>
    <col min="258" max="258" width="22.625" style="93" customWidth="1"/>
    <col min="259" max="262" width="10.625" style="93" customWidth="1"/>
    <col min="263" max="263" width="16.125" style="93" customWidth="1"/>
    <col min="264" max="264" width="13.625" style="93" customWidth="1"/>
    <col min="265" max="265" width="9" style="93"/>
    <col min="266" max="268" width="9.5" style="93" customWidth="1"/>
    <col min="269" max="269" width="4.625" style="93" customWidth="1"/>
    <col min="270" max="271" width="3.375" style="93" bestFit="1" customWidth="1"/>
    <col min="272" max="272" width="3.375" style="93" customWidth="1"/>
    <col min="273" max="276" width="3.375" style="93" bestFit="1" customWidth="1"/>
    <col min="277" max="277" width="16.25" style="93" customWidth="1"/>
    <col min="278" max="278" width="27.625" style="93" bestFit="1" customWidth="1"/>
    <col min="279" max="512" width="9" style="93"/>
    <col min="513" max="513" width="5" style="93" customWidth="1"/>
    <col min="514" max="514" width="22.625" style="93" customWidth="1"/>
    <col min="515" max="518" width="10.625" style="93" customWidth="1"/>
    <col min="519" max="519" width="16.125" style="93" customWidth="1"/>
    <col min="520" max="520" width="13.625" style="93" customWidth="1"/>
    <col min="521" max="521" width="9" style="93"/>
    <col min="522" max="524" width="9.5" style="93" customWidth="1"/>
    <col min="525" max="525" width="4.625" style="93" customWidth="1"/>
    <col min="526" max="527" width="3.375" style="93" bestFit="1" customWidth="1"/>
    <col min="528" max="528" width="3.375" style="93" customWidth="1"/>
    <col min="529" max="532" width="3.375" style="93" bestFit="1" customWidth="1"/>
    <col min="533" max="533" width="16.25" style="93" customWidth="1"/>
    <col min="534" max="534" width="27.625" style="93" bestFit="1" customWidth="1"/>
    <col min="535" max="768" width="9" style="93"/>
    <col min="769" max="769" width="5" style="93" customWidth="1"/>
    <col min="770" max="770" width="22.625" style="93" customWidth="1"/>
    <col min="771" max="774" width="10.625" style="93" customWidth="1"/>
    <col min="775" max="775" width="16.125" style="93" customWidth="1"/>
    <col min="776" max="776" width="13.625" style="93" customWidth="1"/>
    <col min="777" max="777" width="9" style="93"/>
    <col min="778" max="780" width="9.5" style="93" customWidth="1"/>
    <col min="781" max="781" width="4.625" style="93" customWidth="1"/>
    <col min="782" max="783" width="3.375" style="93" bestFit="1" customWidth="1"/>
    <col min="784" max="784" width="3.375" style="93" customWidth="1"/>
    <col min="785" max="788" width="3.375" style="93" bestFit="1" customWidth="1"/>
    <col min="789" max="789" width="16.25" style="93" customWidth="1"/>
    <col min="790" max="790" width="27.625" style="93" bestFit="1" customWidth="1"/>
    <col min="791" max="1024" width="9" style="93"/>
    <col min="1025" max="1025" width="5" style="93" customWidth="1"/>
    <col min="1026" max="1026" width="22.625" style="93" customWidth="1"/>
    <col min="1027" max="1030" width="10.625" style="93" customWidth="1"/>
    <col min="1031" max="1031" width="16.125" style="93" customWidth="1"/>
    <col min="1032" max="1032" width="13.625" style="93" customWidth="1"/>
    <col min="1033" max="1033" width="9" style="93"/>
    <col min="1034" max="1036" width="9.5" style="93" customWidth="1"/>
    <col min="1037" max="1037" width="4.625" style="93" customWidth="1"/>
    <col min="1038" max="1039" width="3.375" style="93" bestFit="1" customWidth="1"/>
    <col min="1040" max="1040" width="3.375" style="93" customWidth="1"/>
    <col min="1041" max="1044" width="3.375" style="93" bestFit="1" customWidth="1"/>
    <col min="1045" max="1045" width="16.25" style="93" customWidth="1"/>
    <col min="1046" max="1046" width="27.625" style="93" bestFit="1" customWidth="1"/>
    <col min="1047" max="1280" width="9" style="93"/>
    <col min="1281" max="1281" width="5" style="93" customWidth="1"/>
    <col min="1282" max="1282" width="22.625" style="93" customWidth="1"/>
    <col min="1283" max="1286" width="10.625" style="93" customWidth="1"/>
    <col min="1287" max="1287" width="16.125" style="93" customWidth="1"/>
    <col min="1288" max="1288" width="13.625" style="93" customWidth="1"/>
    <col min="1289" max="1289" width="9" style="93"/>
    <col min="1290" max="1292" width="9.5" style="93" customWidth="1"/>
    <col min="1293" max="1293" width="4.625" style="93" customWidth="1"/>
    <col min="1294" max="1295" width="3.375" style="93" bestFit="1" customWidth="1"/>
    <col min="1296" max="1296" width="3.375" style="93" customWidth="1"/>
    <col min="1297" max="1300" width="3.375" style="93" bestFit="1" customWidth="1"/>
    <col min="1301" max="1301" width="16.25" style="93" customWidth="1"/>
    <col min="1302" max="1302" width="27.625" style="93" bestFit="1" customWidth="1"/>
    <col min="1303" max="1536" width="9" style="93"/>
    <col min="1537" max="1537" width="5" style="93" customWidth="1"/>
    <col min="1538" max="1538" width="22.625" style="93" customWidth="1"/>
    <col min="1539" max="1542" width="10.625" style="93" customWidth="1"/>
    <col min="1543" max="1543" width="16.125" style="93" customWidth="1"/>
    <col min="1544" max="1544" width="13.625" style="93" customWidth="1"/>
    <col min="1545" max="1545" width="9" style="93"/>
    <col min="1546" max="1548" width="9.5" style="93" customWidth="1"/>
    <col min="1549" max="1549" width="4.625" style="93" customWidth="1"/>
    <col min="1550" max="1551" width="3.375" style="93" bestFit="1" customWidth="1"/>
    <col min="1552" max="1552" width="3.375" style="93" customWidth="1"/>
    <col min="1553" max="1556" width="3.375" style="93" bestFit="1" customWidth="1"/>
    <col min="1557" max="1557" width="16.25" style="93" customWidth="1"/>
    <col min="1558" max="1558" width="27.625" style="93" bestFit="1" customWidth="1"/>
    <col min="1559" max="1792" width="9" style="93"/>
    <col min="1793" max="1793" width="5" style="93" customWidth="1"/>
    <col min="1794" max="1794" width="22.625" style="93" customWidth="1"/>
    <col min="1795" max="1798" width="10.625" style="93" customWidth="1"/>
    <col min="1799" max="1799" width="16.125" style="93" customWidth="1"/>
    <col min="1800" max="1800" width="13.625" style="93" customWidth="1"/>
    <col min="1801" max="1801" width="9" style="93"/>
    <col min="1802" max="1804" width="9.5" style="93" customWidth="1"/>
    <col min="1805" max="1805" width="4.625" style="93" customWidth="1"/>
    <col min="1806" max="1807" width="3.375" style="93" bestFit="1" customWidth="1"/>
    <col min="1808" max="1808" width="3.375" style="93" customWidth="1"/>
    <col min="1809" max="1812" width="3.375" style="93" bestFit="1" customWidth="1"/>
    <col min="1813" max="1813" width="16.25" style="93" customWidth="1"/>
    <col min="1814" max="1814" width="27.625" style="93" bestFit="1" customWidth="1"/>
    <col min="1815" max="2048" width="9" style="93"/>
    <col min="2049" max="2049" width="5" style="93" customWidth="1"/>
    <col min="2050" max="2050" width="22.625" style="93" customWidth="1"/>
    <col min="2051" max="2054" width="10.625" style="93" customWidth="1"/>
    <col min="2055" max="2055" width="16.125" style="93" customWidth="1"/>
    <col min="2056" max="2056" width="13.625" style="93" customWidth="1"/>
    <col min="2057" max="2057" width="9" style="93"/>
    <col min="2058" max="2060" width="9.5" style="93" customWidth="1"/>
    <col min="2061" max="2061" width="4.625" style="93" customWidth="1"/>
    <col min="2062" max="2063" width="3.375" style="93" bestFit="1" customWidth="1"/>
    <col min="2064" max="2064" width="3.375" style="93" customWidth="1"/>
    <col min="2065" max="2068" width="3.375" style="93" bestFit="1" customWidth="1"/>
    <col min="2069" max="2069" width="16.25" style="93" customWidth="1"/>
    <col min="2070" max="2070" width="27.625" style="93" bestFit="1" customWidth="1"/>
    <col min="2071" max="2304" width="9" style="93"/>
    <col min="2305" max="2305" width="5" style="93" customWidth="1"/>
    <col min="2306" max="2306" width="22.625" style="93" customWidth="1"/>
    <col min="2307" max="2310" width="10.625" style="93" customWidth="1"/>
    <col min="2311" max="2311" width="16.125" style="93" customWidth="1"/>
    <col min="2312" max="2312" width="13.625" style="93" customWidth="1"/>
    <col min="2313" max="2313" width="9" style="93"/>
    <col min="2314" max="2316" width="9.5" style="93" customWidth="1"/>
    <col min="2317" max="2317" width="4.625" style="93" customWidth="1"/>
    <col min="2318" max="2319" width="3.375" style="93" bestFit="1" customWidth="1"/>
    <col min="2320" max="2320" width="3.375" style="93" customWidth="1"/>
    <col min="2321" max="2324" width="3.375" style="93" bestFit="1" customWidth="1"/>
    <col min="2325" max="2325" width="16.25" style="93" customWidth="1"/>
    <col min="2326" max="2326" width="27.625" style="93" bestFit="1" customWidth="1"/>
    <col min="2327" max="2560" width="9" style="93"/>
    <col min="2561" max="2561" width="5" style="93" customWidth="1"/>
    <col min="2562" max="2562" width="22.625" style="93" customWidth="1"/>
    <col min="2563" max="2566" width="10.625" style="93" customWidth="1"/>
    <col min="2567" max="2567" width="16.125" style="93" customWidth="1"/>
    <col min="2568" max="2568" width="13.625" style="93" customWidth="1"/>
    <col min="2569" max="2569" width="9" style="93"/>
    <col min="2570" max="2572" width="9.5" style="93" customWidth="1"/>
    <col min="2573" max="2573" width="4.625" style="93" customWidth="1"/>
    <col min="2574" max="2575" width="3.375" style="93" bestFit="1" customWidth="1"/>
    <col min="2576" max="2576" width="3.375" style="93" customWidth="1"/>
    <col min="2577" max="2580" width="3.375" style="93" bestFit="1" customWidth="1"/>
    <col min="2581" max="2581" width="16.25" style="93" customWidth="1"/>
    <col min="2582" max="2582" width="27.625" style="93" bestFit="1" customWidth="1"/>
    <col min="2583" max="2816" width="9" style="93"/>
    <col min="2817" max="2817" width="5" style="93" customWidth="1"/>
    <col min="2818" max="2818" width="22.625" style="93" customWidth="1"/>
    <col min="2819" max="2822" width="10.625" style="93" customWidth="1"/>
    <col min="2823" max="2823" width="16.125" style="93" customWidth="1"/>
    <col min="2824" max="2824" width="13.625" style="93" customWidth="1"/>
    <col min="2825" max="2825" width="9" style="93"/>
    <col min="2826" max="2828" width="9.5" style="93" customWidth="1"/>
    <col min="2829" max="2829" width="4.625" style="93" customWidth="1"/>
    <col min="2830" max="2831" width="3.375" style="93" bestFit="1" customWidth="1"/>
    <col min="2832" max="2832" width="3.375" style="93" customWidth="1"/>
    <col min="2833" max="2836" width="3.375" style="93" bestFit="1" customWidth="1"/>
    <col min="2837" max="2837" width="16.25" style="93" customWidth="1"/>
    <col min="2838" max="2838" width="27.625" style="93" bestFit="1" customWidth="1"/>
    <col min="2839" max="3072" width="9" style="93"/>
    <col min="3073" max="3073" width="5" style="93" customWidth="1"/>
    <col min="3074" max="3074" width="22.625" style="93" customWidth="1"/>
    <col min="3075" max="3078" width="10.625" style="93" customWidth="1"/>
    <col min="3079" max="3079" width="16.125" style="93" customWidth="1"/>
    <col min="3080" max="3080" width="13.625" style="93" customWidth="1"/>
    <col min="3081" max="3081" width="9" style="93"/>
    <col min="3082" max="3084" width="9.5" style="93" customWidth="1"/>
    <col min="3085" max="3085" width="4.625" style="93" customWidth="1"/>
    <col min="3086" max="3087" width="3.375" style="93" bestFit="1" customWidth="1"/>
    <col min="3088" max="3088" width="3.375" style="93" customWidth="1"/>
    <col min="3089" max="3092" width="3.375" style="93" bestFit="1" customWidth="1"/>
    <col min="3093" max="3093" width="16.25" style="93" customWidth="1"/>
    <col min="3094" max="3094" width="27.625" style="93" bestFit="1" customWidth="1"/>
    <col min="3095" max="3328" width="9" style="93"/>
    <col min="3329" max="3329" width="5" style="93" customWidth="1"/>
    <col min="3330" max="3330" width="22.625" style="93" customWidth="1"/>
    <col min="3331" max="3334" width="10.625" style="93" customWidth="1"/>
    <col min="3335" max="3335" width="16.125" style="93" customWidth="1"/>
    <col min="3336" max="3336" width="13.625" style="93" customWidth="1"/>
    <col min="3337" max="3337" width="9" style="93"/>
    <col min="3338" max="3340" width="9.5" style="93" customWidth="1"/>
    <col min="3341" max="3341" width="4.625" style="93" customWidth="1"/>
    <col min="3342" max="3343" width="3.375" style="93" bestFit="1" customWidth="1"/>
    <col min="3344" max="3344" width="3.375" style="93" customWidth="1"/>
    <col min="3345" max="3348" width="3.375" style="93" bestFit="1" customWidth="1"/>
    <col min="3349" max="3349" width="16.25" style="93" customWidth="1"/>
    <col min="3350" max="3350" width="27.625" style="93" bestFit="1" customWidth="1"/>
    <col min="3351" max="3584" width="9" style="93"/>
    <col min="3585" max="3585" width="5" style="93" customWidth="1"/>
    <col min="3586" max="3586" width="22.625" style="93" customWidth="1"/>
    <col min="3587" max="3590" width="10.625" style="93" customWidth="1"/>
    <col min="3591" max="3591" width="16.125" style="93" customWidth="1"/>
    <col min="3592" max="3592" width="13.625" style="93" customWidth="1"/>
    <col min="3593" max="3593" width="9" style="93"/>
    <col min="3594" max="3596" width="9.5" style="93" customWidth="1"/>
    <col min="3597" max="3597" width="4.625" style="93" customWidth="1"/>
    <col min="3598" max="3599" width="3.375" style="93" bestFit="1" customWidth="1"/>
    <col min="3600" max="3600" width="3.375" style="93" customWidth="1"/>
    <col min="3601" max="3604" width="3.375" style="93" bestFit="1" customWidth="1"/>
    <col min="3605" max="3605" width="16.25" style="93" customWidth="1"/>
    <col min="3606" max="3606" width="27.625" style="93" bestFit="1" customWidth="1"/>
    <col min="3607" max="3840" width="9" style="93"/>
    <col min="3841" max="3841" width="5" style="93" customWidth="1"/>
    <col min="3842" max="3842" width="22.625" style="93" customWidth="1"/>
    <col min="3843" max="3846" width="10.625" style="93" customWidth="1"/>
    <col min="3847" max="3847" width="16.125" style="93" customWidth="1"/>
    <col min="3848" max="3848" width="13.625" style="93" customWidth="1"/>
    <col min="3849" max="3849" width="9" style="93"/>
    <col min="3850" max="3852" width="9.5" style="93" customWidth="1"/>
    <col min="3853" max="3853" width="4.625" style="93" customWidth="1"/>
    <col min="3854" max="3855" width="3.375" style="93" bestFit="1" customWidth="1"/>
    <col min="3856" max="3856" width="3.375" style="93" customWidth="1"/>
    <col min="3857" max="3860" width="3.375" style="93" bestFit="1" customWidth="1"/>
    <col min="3861" max="3861" width="16.25" style="93" customWidth="1"/>
    <col min="3862" max="3862" width="27.625" style="93" bestFit="1" customWidth="1"/>
    <col min="3863" max="4096" width="9" style="93"/>
    <col min="4097" max="4097" width="5" style="93" customWidth="1"/>
    <col min="4098" max="4098" width="22.625" style="93" customWidth="1"/>
    <col min="4099" max="4102" width="10.625" style="93" customWidth="1"/>
    <col min="4103" max="4103" width="16.125" style="93" customWidth="1"/>
    <col min="4104" max="4104" width="13.625" style="93" customWidth="1"/>
    <col min="4105" max="4105" width="9" style="93"/>
    <col min="4106" max="4108" width="9.5" style="93" customWidth="1"/>
    <col min="4109" max="4109" width="4.625" style="93" customWidth="1"/>
    <col min="4110" max="4111" width="3.375" style="93" bestFit="1" customWidth="1"/>
    <col min="4112" max="4112" width="3.375" style="93" customWidth="1"/>
    <col min="4113" max="4116" width="3.375" style="93" bestFit="1" customWidth="1"/>
    <col min="4117" max="4117" width="16.25" style="93" customWidth="1"/>
    <col min="4118" max="4118" width="27.625" style="93" bestFit="1" customWidth="1"/>
    <col min="4119" max="4352" width="9" style="93"/>
    <col min="4353" max="4353" width="5" style="93" customWidth="1"/>
    <col min="4354" max="4354" width="22.625" style="93" customWidth="1"/>
    <col min="4355" max="4358" width="10.625" style="93" customWidth="1"/>
    <col min="4359" max="4359" width="16.125" style="93" customWidth="1"/>
    <col min="4360" max="4360" width="13.625" style="93" customWidth="1"/>
    <col min="4361" max="4361" width="9" style="93"/>
    <col min="4362" max="4364" width="9.5" style="93" customWidth="1"/>
    <col min="4365" max="4365" width="4.625" style="93" customWidth="1"/>
    <col min="4366" max="4367" width="3.375" style="93" bestFit="1" customWidth="1"/>
    <col min="4368" max="4368" width="3.375" style="93" customWidth="1"/>
    <col min="4369" max="4372" width="3.375" style="93" bestFit="1" customWidth="1"/>
    <col min="4373" max="4373" width="16.25" style="93" customWidth="1"/>
    <col min="4374" max="4374" width="27.625" style="93" bestFit="1" customWidth="1"/>
    <col min="4375" max="4608" width="9" style="93"/>
    <col min="4609" max="4609" width="5" style="93" customWidth="1"/>
    <col min="4610" max="4610" width="22.625" style="93" customWidth="1"/>
    <col min="4611" max="4614" width="10.625" style="93" customWidth="1"/>
    <col min="4615" max="4615" width="16.125" style="93" customWidth="1"/>
    <col min="4616" max="4616" width="13.625" style="93" customWidth="1"/>
    <col min="4617" max="4617" width="9" style="93"/>
    <col min="4618" max="4620" width="9.5" style="93" customWidth="1"/>
    <col min="4621" max="4621" width="4.625" style="93" customWidth="1"/>
    <col min="4622" max="4623" width="3.375" style="93" bestFit="1" customWidth="1"/>
    <col min="4624" max="4624" width="3.375" style="93" customWidth="1"/>
    <col min="4625" max="4628" width="3.375" style="93" bestFit="1" customWidth="1"/>
    <col min="4629" max="4629" width="16.25" style="93" customWidth="1"/>
    <col min="4630" max="4630" width="27.625" style="93" bestFit="1" customWidth="1"/>
    <col min="4631" max="4864" width="9" style="93"/>
    <col min="4865" max="4865" width="5" style="93" customWidth="1"/>
    <col min="4866" max="4866" width="22.625" style="93" customWidth="1"/>
    <col min="4867" max="4870" width="10.625" style="93" customWidth="1"/>
    <col min="4871" max="4871" width="16.125" style="93" customWidth="1"/>
    <col min="4872" max="4872" width="13.625" style="93" customWidth="1"/>
    <col min="4873" max="4873" width="9" style="93"/>
    <col min="4874" max="4876" width="9.5" style="93" customWidth="1"/>
    <col min="4877" max="4877" width="4.625" style="93" customWidth="1"/>
    <col min="4878" max="4879" width="3.375" style="93" bestFit="1" customWidth="1"/>
    <col min="4880" max="4880" width="3.375" style="93" customWidth="1"/>
    <col min="4881" max="4884" width="3.375" style="93" bestFit="1" customWidth="1"/>
    <col min="4885" max="4885" width="16.25" style="93" customWidth="1"/>
    <col min="4886" max="4886" width="27.625" style="93" bestFit="1" customWidth="1"/>
    <col min="4887" max="5120" width="9" style="93"/>
    <col min="5121" max="5121" width="5" style="93" customWidth="1"/>
    <col min="5122" max="5122" width="22.625" style="93" customWidth="1"/>
    <col min="5123" max="5126" width="10.625" style="93" customWidth="1"/>
    <col min="5127" max="5127" width="16.125" style="93" customWidth="1"/>
    <col min="5128" max="5128" width="13.625" style="93" customWidth="1"/>
    <col min="5129" max="5129" width="9" style="93"/>
    <col min="5130" max="5132" width="9.5" style="93" customWidth="1"/>
    <col min="5133" max="5133" width="4.625" style="93" customWidth="1"/>
    <col min="5134" max="5135" width="3.375" style="93" bestFit="1" customWidth="1"/>
    <col min="5136" max="5136" width="3.375" style="93" customWidth="1"/>
    <col min="5137" max="5140" width="3.375" style="93" bestFit="1" customWidth="1"/>
    <col min="5141" max="5141" width="16.25" style="93" customWidth="1"/>
    <col min="5142" max="5142" width="27.625" style="93" bestFit="1" customWidth="1"/>
    <col min="5143" max="5376" width="9" style="93"/>
    <col min="5377" max="5377" width="5" style="93" customWidth="1"/>
    <col min="5378" max="5378" width="22.625" style="93" customWidth="1"/>
    <col min="5379" max="5382" width="10.625" style="93" customWidth="1"/>
    <col min="5383" max="5383" width="16.125" style="93" customWidth="1"/>
    <col min="5384" max="5384" width="13.625" style="93" customWidth="1"/>
    <col min="5385" max="5385" width="9" style="93"/>
    <col min="5386" max="5388" width="9.5" style="93" customWidth="1"/>
    <col min="5389" max="5389" width="4.625" style="93" customWidth="1"/>
    <col min="5390" max="5391" width="3.375" style="93" bestFit="1" customWidth="1"/>
    <col min="5392" max="5392" width="3.375" style="93" customWidth="1"/>
    <col min="5393" max="5396" width="3.375" style="93" bestFit="1" customWidth="1"/>
    <col min="5397" max="5397" width="16.25" style="93" customWidth="1"/>
    <col min="5398" max="5398" width="27.625" style="93" bestFit="1" customWidth="1"/>
    <col min="5399" max="5632" width="9" style="93"/>
    <col min="5633" max="5633" width="5" style="93" customWidth="1"/>
    <col min="5634" max="5634" width="22.625" style="93" customWidth="1"/>
    <col min="5635" max="5638" width="10.625" style="93" customWidth="1"/>
    <col min="5639" max="5639" width="16.125" style="93" customWidth="1"/>
    <col min="5640" max="5640" width="13.625" style="93" customWidth="1"/>
    <col min="5641" max="5641" width="9" style="93"/>
    <col min="5642" max="5644" width="9.5" style="93" customWidth="1"/>
    <col min="5645" max="5645" width="4.625" style="93" customWidth="1"/>
    <col min="5646" max="5647" width="3.375" style="93" bestFit="1" customWidth="1"/>
    <col min="5648" max="5648" width="3.375" style="93" customWidth="1"/>
    <col min="5649" max="5652" width="3.375" style="93" bestFit="1" customWidth="1"/>
    <col min="5653" max="5653" width="16.25" style="93" customWidth="1"/>
    <col min="5654" max="5654" width="27.625" style="93" bestFit="1" customWidth="1"/>
    <col min="5655" max="5888" width="9" style="93"/>
    <col min="5889" max="5889" width="5" style="93" customWidth="1"/>
    <col min="5890" max="5890" width="22.625" style="93" customWidth="1"/>
    <col min="5891" max="5894" width="10.625" style="93" customWidth="1"/>
    <col min="5895" max="5895" width="16.125" style="93" customWidth="1"/>
    <col min="5896" max="5896" width="13.625" style="93" customWidth="1"/>
    <col min="5897" max="5897" width="9" style="93"/>
    <col min="5898" max="5900" width="9.5" style="93" customWidth="1"/>
    <col min="5901" max="5901" width="4.625" style="93" customWidth="1"/>
    <col min="5902" max="5903" width="3.375" style="93" bestFit="1" customWidth="1"/>
    <col min="5904" max="5904" width="3.375" style="93" customWidth="1"/>
    <col min="5905" max="5908" width="3.375" style="93" bestFit="1" customWidth="1"/>
    <col min="5909" max="5909" width="16.25" style="93" customWidth="1"/>
    <col min="5910" max="5910" width="27.625" style="93" bestFit="1" customWidth="1"/>
    <col min="5911" max="6144" width="9" style="93"/>
    <col min="6145" max="6145" width="5" style="93" customWidth="1"/>
    <col min="6146" max="6146" width="22.625" style="93" customWidth="1"/>
    <col min="6147" max="6150" width="10.625" style="93" customWidth="1"/>
    <col min="6151" max="6151" width="16.125" style="93" customWidth="1"/>
    <col min="6152" max="6152" width="13.625" style="93" customWidth="1"/>
    <col min="6153" max="6153" width="9" style="93"/>
    <col min="6154" max="6156" width="9.5" style="93" customWidth="1"/>
    <col min="6157" max="6157" width="4.625" style="93" customWidth="1"/>
    <col min="6158" max="6159" width="3.375" style="93" bestFit="1" customWidth="1"/>
    <col min="6160" max="6160" width="3.375" style="93" customWidth="1"/>
    <col min="6161" max="6164" width="3.375" style="93" bestFit="1" customWidth="1"/>
    <col min="6165" max="6165" width="16.25" style="93" customWidth="1"/>
    <col min="6166" max="6166" width="27.625" style="93" bestFit="1" customWidth="1"/>
    <col min="6167" max="6400" width="9" style="93"/>
    <col min="6401" max="6401" width="5" style="93" customWidth="1"/>
    <col min="6402" max="6402" width="22.625" style="93" customWidth="1"/>
    <col min="6403" max="6406" width="10.625" style="93" customWidth="1"/>
    <col min="6407" max="6407" width="16.125" style="93" customWidth="1"/>
    <col min="6408" max="6408" width="13.625" style="93" customWidth="1"/>
    <col min="6409" max="6409" width="9" style="93"/>
    <col min="6410" max="6412" width="9.5" style="93" customWidth="1"/>
    <col min="6413" max="6413" width="4.625" style="93" customWidth="1"/>
    <col min="6414" max="6415" width="3.375" style="93" bestFit="1" customWidth="1"/>
    <col min="6416" max="6416" width="3.375" style="93" customWidth="1"/>
    <col min="6417" max="6420" width="3.375" style="93" bestFit="1" customWidth="1"/>
    <col min="6421" max="6421" width="16.25" style="93" customWidth="1"/>
    <col min="6422" max="6422" width="27.625" style="93" bestFit="1" customWidth="1"/>
    <col min="6423" max="6656" width="9" style="93"/>
    <col min="6657" max="6657" width="5" style="93" customWidth="1"/>
    <col min="6658" max="6658" width="22.625" style="93" customWidth="1"/>
    <col min="6659" max="6662" width="10.625" style="93" customWidth="1"/>
    <col min="6663" max="6663" width="16.125" style="93" customWidth="1"/>
    <col min="6664" max="6664" width="13.625" style="93" customWidth="1"/>
    <col min="6665" max="6665" width="9" style="93"/>
    <col min="6666" max="6668" width="9.5" style="93" customWidth="1"/>
    <col min="6669" max="6669" width="4.625" style="93" customWidth="1"/>
    <col min="6670" max="6671" width="3.375" style="93" bestFit="1" customWidth="1"/>
    <col min="6672" max="6672" width="3.375" style="93" customWidth="1"/>
    <col min="6673" max="6676" width="3.375" style="93" bestFit="1" customWidth="1"/>
    <col min="6677" max="6677" width="16.25" style="93" customWidth="1"/>
    <col min="6678" max="6678" width="27.625" style="93" bestFit="1" customWidth="1"/>
    <col min="6679" max="6912" width="9" style="93"/>
    <col min="6913" max="6913" width="5" style="93" customWidth="1"/>
    <col min="6914" max="6914" width="22.625" style="93" customWidth="1"/>
    <col min="6915" max="6918" width="10.625" style="93" customWidth="1"/>
    <col min="6919" max="6919" width="16.125" style="93" customWidth="1"/>
    <col min="6920" max="6920" width="13.625" style="93" customWidth="1"/>
    <col min="6921" max="6921" width="9" style="93"/>
    <col min="6922" max="6924" width="9.5" style="93" customWidth="1"/>
    <col min="6925" max="6925" width="4.625" style="93" customWidth="1"/>
    <col min="6926" max="6927" width="3.375" style="93" bestFit="1" customWidth="1"/>
    <col min="6928" max="6928" width="3.375" style="93" customWidth="1"/>
    <col min="6929" max="6932" width="3.375" style="93" bestFit="1" customWidth="1"/>
    <col min="6933" max="6933" width="16.25" style="93" customWidth="1"/>
    <col min="6934" max="6934" width="27.625" style="93" bestFit="1" customWidth="1"/>
    <col min="6935" max="7168" width="9" style="93"/>
    <col min="7169" max="7169" width="5" style="93" customWidth="1"/>
    <col min="7170" max="7170" width="22.625" style="93" customWidth="1"/>
    <col min="7171" max="7174" width="10.625" style="93" customWidth="1"/>
    <col min="7175" max="7175" width="16.125" style="93" customWidth="1"/>
    <col min="7176" max="7176" width="13.625" style="93" customWidth="1"/>
    <col min="7177" max="7177" width="9" style="93"/>
    <col min="7178" max="7180" width="9.5" style="93" customWidth="1"/>
    <col min="7181" max="7181" width="4.625" style="93" customWidth="1"/>
    <col min="7182" max="7183" width="3.375" style="93" bestFit="1" customWidth="1"/>
    <col min="7184" max="7184" width="3.375" style="93" customWidth="1"/>
    <col min="7185" max="7188" width="3.375" style="93" bestFit="1" customWidth="1"/>
    <col min="7189" max="7189" width="16.25" style="93" customWidth="1"/>
    <col min="7190" max="7190" width="27.625" style="93" bestFit="1" customWidth="1"/>
    <col min="7191" max="7424" width="9" style="93"/>
    <col min="7425" max="7425" width="5" style="93" customWidth="1"/>
    <col min="7426" max="7426" width="22.625" style="93" customWidth="1"/>
    <col min="7427" max="7430" width="10.625" style="93" customWidth="1"/>
    <col min="7431" max="7431" width="16.125" style="93" customWidth="1"/>
    <col min="7432" max="7432" width="13.625" style="93" customWidth="1"/>
    <col min="7433" max="7433" width="9" style="93"/>
    <col min="7434" max="7436" width="9.5" style="93" customWidth="1"/>
    <col min="7437" max="7437" width="4.625" style="93" customWidth="1"/>
    <col min="7438" max="7439" width="3.375" style="93" bestFit="1" customWidth="1"/>
    <col min="7440" max="7440" width="3.375" style="93" customWidth="1"/>
    <col min="7441" max="7444" width="3.375" style="93" bestFit="1" customWidth="1"/>
    <col min="7445" max="7445" width="16.25" style="93" customWidth="1"/>
    <col min="7446" max="7446" width="27.625" style="93" bestFit="1" customWidth="1"/>
    <col min="7447" max="7680" width="9" style="93"/>
    <col min="7681" max="7681" width="5" style="93" customWidth="1"/>
    <col min="7682" max="7682" width="22.625" style="93" customWidth="1"/>
    <col min="7683" max="7686" width="10.625" style="93" customWidth="1"/>
    <col min="7687" max="7687" width="16.125" style="93" customWidth="1"/>
    <col min="7688" max="7688" width="13.625" style="93" customWidth="1"/>
    <col min="7689" max="7689" width="9" style="93"/>
    <col min="7690" max="7692" width="9.5" style="93" customWidth="1"/>
    <col min="7693" max="7693" width="4.625" style="93" customWidth="1"/>
    <col min="7694" max="7695" width="3.375" style="93" bestFit="1" customWidth="1"/>
    <col min="7696" max="7696" width="3.375" style="93" customWidth="1"/>
    <col min="7697" max="7700" width="3.375" style="93" bestFit="1" customWidth="1"/>
    <col min="7701" max="7701" width="16.25" style="93" customWidth="1"/>
    <col min="7702" max="7702" width="27.625" style="93" bestFit="1" customWidth="1"/>
    <col min="7703" max="7936" width="9" style="93"/>
    <col min="7937" max="7937" width="5" style="93" customWidth="1"/>
    <col min="7938" max="7938" width="22.625" style="93" customWidth="1"/>
    <col min="7939" max="7942" width="10.625" style="93" customWidth="1"/>
    <col min="7943" max="7943" width="16.125" style="93" customWidth="1"/>
    <col min="7944" max="7944" width="13.625" style="93" customWidth="1"/>
    <col min="7945" max="7945" width="9" style="93"/>
    <col min="7946" max="7948" width="9.5" style="93" customWidth="1"/>
    <col min="7949" max="7949" width="4.625" style="93" customWidth="1"/>
    <col min="7950" max="7951" width="3.375" style="93" bestFit="1" customWidth="1"/>
    <col min="7952" max="7952" width="3.375" style="93" customWidth="1"/>
    <col min="7953" max="7956" width="3.375" style="93" bestFit="1" customWidth="1"/>
    <col min="7957" max="7957" width="16.25" style="93" customWidth="1"/>
    <col min="7958" max="7958" width="27.625" style="93" bestFit="1" customWidth="1"/>
    <col min="7959" max="8192" width="9" style="93"/>
    <col min="8193" max="8193" width="5" style="93" customWidth="1"/>
    <col min="8194" max="8194" width="22.625" style="93" customWidth="1"/>
    <col min="8195" max="8198" width="10.625" style="93" customWidth="1"/>
    <col min="8199" max="8199" width="16.125" style="93" customWidth="1"/>
    <col min="8200" max="8200" width="13.625" style="93" customWidth="1"/>
    <col min="8201" max="8201" width="9" style="93"/>
    <col min="8202" max="8204" width="9.5" style="93" customWidth="1"/>
    <col min="8205" max="8205" width="4.625" style="93" customWidth="1"/>
    <col min="8206" max="8207" width="3.375" style="93" bestFit="1" customWidth="1"/>
    <col min="8208" max="8208" width="3.375" style="93" customWidth="1"/>
    <col min="8209" max="8212" width="3.375" style="93" bestFit="1" customWidth="1"/>
    <col min="8213" max="8213" width="16.25" style="93" customWidth="1"/>
    <col min="8214" max="8214" width="27.625" style="93" bestFit="1" customWidth="1"/>
    <col min="8215" max="8448" width="9" style="93"/>
    <col min="8449" max="8449" width="5" style="93" customWidth="1"/>
    <col min="8450" max="8450" width="22.625" style="93" customWidth="1"/>
    <col min="8451" max="8454" width="10.625" style="93" customWidth="1"/>
    <col min="8455" max="8455" width="16.125" style="93" customWidth="1"/>
    <col min="8456" max="8456" width="13.625" style="93" customWidth="1"/>
    <col min="8457" max="8457" width="9" style="93"/>
    <col min="8458" max="8460" width="9.5" style="93" customWidth="1"/>
    <col min="8461" max="8461" width="4.625" style="93" customWidth="1"/>
    <col min="8462" max="8463" width="3.375" style="93" bestFit="1" customWidth="1"/>
    <col min="8464" max="8464" width="3.375" style="93" customWidth="1"/>
    <col min="8465" max="8468" width="3.375" style="93" bestFit="1" customWidth="1"/>
    <col min="8469" max="8469" width="16.25" style="93" customWidth="1"/>
    <col min="8470" max="8470" width="27.625" style="93" bestFit="1" customWidth="1"/>
    <col min="8471" max="8704" width="9" style="93"/>
    <col min="8705" max="8705" width="5" style="93" customWidth="1"/>
    <col min="8706" max="8706" width="22.625" style="93" customWidth="1"/>
    <col min="8707" max="8710" width="10.625" style="93" customWidth="1"/>
    <col min="8711" max="8711" width="16.125" style="93" customWidth="1"/>
    <col min="8712" max="8712" width="13.625" style="93" customWidth="1"/>
    <col min="8713" max="8713" width="9" style="93"/>
    <col min="8714" max="8716" width="9.5" style="93" customWidth="1"/>
    <col min="8717" max="8717" width="4.625" style="93" customWidth="1"/>
    <col min="8718" max="8719" width="3.375" style="93" bestFit="1" customWidth="1"/>
    <col min="8720" max="8720" width="3.375" style="93" customWidth="1"/>
    <col min="8721" max="8724" width="3.375" style="93" bestFit="1" customWidth="1"/>
    <col min="8725" max="8725" width="16.25" style="93" customWidth="1"/>
    <col min="8726" max="8726" width="27.625" style="93" bestFit="1" customWidth="1"/>
    <col min="8727" max="8960" width="9" style="93"/>
    <col min="8961" max="8961" width="5" style="93" customWidth="1"/>
    <col min="8962" max="8962" width="22.625" style="93" customWidth="1"/>
    <col min="8963" max="8966" width="10.625" style="93" customWidth="1"/>
    <col min="8967" max="8967" width="16.125" style="93" customWidth="1"/>
    <col min="8968" max="8968" width="13.625" style="93" customWidth="1"/>
    <col min="8969" max="8969" width="9" style="93"/>
    <col min="8970" max="8972" width="9.5" style="93" customWidth="1"/>
    <col min="8973" max="8973" width="4.625" style="93" customWidth="1"/>
    <col min="8974" max="8975" width="3.375" style="93" bestFit="1" customWidth="1"/>
    <col min="8976" max="8976" width="3.375" style="93" customWidth="1"/>
    <col min="8977" max="8980" width="3.375" style="93" bestFit="1" customWidth="1"/>
    <col min="8981" max="8981" width="16.25" style="93" customWidth="1"/>
    <col min="8982" max="8982" width="27.625" style="93" bestFit="1" customWidth="1"/>
    <col min="8983" max="9216" width="9" style="93"/>
    <col min="9217" max="9217" width="5" style="93" customWidth="1"/>
    <col min="9218" max="9218" width="22.625" style="93" customWidth="1"/>
    <col min="9219" max="9222" width="10.625" style="93" customWidth="1"/>
    <col min="9223" max="9223" width="16.125" style="93" customWidth="1"/>
    <col min="9224" max="9224" width="13.625" style="93" customWidth="1"/>
    <col min="9225" max="9225" width="9" style="93"/>
    <col min="9226" max="9228" width="9.5" style="93" customWidth="1"/>
    <col min="9229" max="9229" width="4.625" style="93" customWidth="1"/>
    <col min="9230" max="9231" width="3.375" style="93" bestFit="1" customWidth="1"/>
    <col min="9232" max="9232" width="3.375" style="93" customWidth="1"/>
    <col min="9233" max="9236" width="3.375" style="93" bestFit="1" customWidth="1"/>
    <col min="9237" max="9237" width="16.25" style="93" customWidth="1"/>
    <col min="9238" max="9238" width="27.625" style="93" bestFit="1" customWidth="1"/>
    <col min="9239" max="9472" width="9" style="93"/>
    <col min="9473" max="9473" width="5" style="93" customWidth="1"/>
    <col min="9474" max="9474" width="22.625" style="93" customWidth="1"/>
    <col min="9475" max="9478" width="10.625" style="93" customWidth="1"/>
    <col min="9479" max="9479" width="16.125" style="93" customWidth="1"/>
    <col min="9480" max="9480" width="13.625" style="93" customWidth="1"/>
    <col min="9481" max="9481" width="9" style="93"/>
    <col min="9482" max="9484" width="9.5" style="93" customWidth="1"/>
    <col min="9485" max="9485" width="4.625" style="93" customWidth="1"/>
    <col min="9486" max="9487" width="3.375" style="93" bestFit="1" customWidth="1"/>
    <col min="9488" max="9488" width="3.375" style="93" customWidth="1"/>
    <col min="9489" max="9492" width="3.375" style="93" bestFit="1" customWidth="1"/>
    <col min="9493" max="9493" width="16.25" style="93" customWidth="1"/>
    <col min="9494" max="9494" width="27.625" style="93" bestFit="1" customWidth="1"/>
    <col min="9495" max="9728" width="9" style="93"/>
    <col min="9729" max="9729" width="5" style="93" customWidth="1"/>
    <col min="9730" max="9730" width="22.625" style="93" customWidth="1"/>
    <col min="9731" max="9734" width="10.625" style="93" customWidth="1"/>
    <col min="9735" max="9735" width="16.125" style="93" customWidth="1"/>
    <col min="9736" max="9736" width="13.625" style="93" customWidth="1"/>
    <col min="9737" max="9737" width="9" style="93"/>
    <col min="9738" max="9740" width="9.5" style="93" customWidth="1"/>
    <col min="9741" max="9741" width="4.625" style="93" customWidth="1"/>
    <col min="9742" max="9743" width="3.375" style="93" bestFit="1" customWidth="1"/>
    <col min="9744" max="9744" width="3.375" style="93" customWidth="1"/>
    <col min="9745" max="9748" width="3.375" style="93" bestFit="1" customWidth="1"/>
    <col min="9749" max="9749" width="16.25" style="93" customWidth="1"/>
    <col min="9750" max="9750" width="27.625" style="93" bestFit="1" customWidth="1"/>
    <col min="9751" max="9984" width="9" style="93"/>
    <col min="9985" max="9985" width="5" style="93" customWidth="1"/>
    <col min="9986" max="9986" width="22.625" style="93" customWidth="1"/>
    <col min="9987" max="9990" width="10.625" style="93" customWidth="1"/>
    <col min="9991" max="9991" width="16.125" style="93" customWidth="1"/>
    <col min="9992" max="9992" width="13.625" style="93" customWidth="1"/>
    <col min="9993" max="9993" width="9" style="93"/>
    <col min="9994" max="9996" width="9.5" style="93" customWidth="1"/>
    <col min="9997" max="9997" width="4.625" style="93" customWidth="1"/>
    <col min="9998" max="9999" width="3.375" style="93" bestFit="1" customWidth="1"/>
    <col min="10000" max="10000" width="3.375" style="93" customWidth="1"/>
    <col min="10001" max="10004" width="3.375" style="93" bestFit="1" customWidth="1"/>
    <col min="10005" max="10005" width="16.25" style="93" customWidth="1"/>
    <col min="10006" max="10006" width="27.625" style="93" bestFit="1" customWidth="1"/>
    <col min="10007" max="10240" width="9" style="93"/>
    <col min="10241" max="10241" width="5" style="93" customWidth="1"/>
    <col min="10242" max="10242" width="22.625" style="93" customWidth="1"/>
    <col min="10243" max="10246" width="10.625" style="93" customWidth="1"/>
    <col min="10247" max="10247" width="16.125" style="93" customWidth="1"/>
    <col min="10248" max="10248" width="13.625" style="93" customWidth="1"/>
    <col min="10249" max="10249" width="9" style="93"/>
    <col min="10250" max="10252" width="9.5" style="93" customWidth="1"/>
    <col min="10253" max="10253" width="4.625" style="93" customWidth="1"/>
    <col min="10254" max="10255" width="3.375" style="93" bestFit="1" customWidth="1"/>
    <col min="10256" max="10256" width="3.375" style="93" customWidth="1"/>
    <col min="10257" max="10260" width="3.375" style="93" bestFit="1" customWidth="1"/>
    <col min="10261" max="10261" width="16.25" style="93" customWidth="1"/>
    <col min="10262" max="10262" width="27.625" style="93" bestFit="1" customWidth="1"/>
    <col min="10263" max="10496" width="9" style="93"/>
    <col min="10497" max="10497" width="5" style="93" customWidth="1"/>
    <col min="10498" max="10498" width="22.625" style="93" customWidth="1"/>
    <col min="10499" max="10502" width="10.625" style="93" customWidth="1"/>
    <col min="10503" max="10503" width="16.125" style="93" customWidth="1"/>
    <col min="10504" max="10504" width="13.625" style="93" customWidth="1"/>
    <col min="10505" max="10505" width="9" style="93"/>
    <col min="10506" max="10508" width="9.5" style="93" customWidth="1"/>
    <col min="10509" max="10509" width="4.625" style="93" customWidth="1"/>
    <col min="10510" max="10511" width="3.375" style="93" bestFit="1" customWidth="1"/>
    <col min="10512" max="10512" width="3.375" style="93" customWidth="1"/>
    <col min="10513" max="10516" width="3.375" style="93" bestFit="1" customWidth="1"/>
    <col min="10517" max="10517" width="16.25" style="93" customWidth="1"/>
    <col min="10518" max="10518" width="27.625" style="93" bestFit="1" customWidth="1"/>
    <col min="10519" max="10752" width="9" style="93"/>
    <col min="10753" max="10753" width="5" style="93" customWidth="1"/>
    <col min="10754" max="10754" width="22.625" style="93" customWidth="1"/>
    <col min="10755" max="10758" width="10.625" style="93" customWidth="1"/>
    <col min="10759" max="10759" width="16.125" style="93" customWidth="1"/>
    <col min="10760" max="10760" width="13.625" style="93" customWidth="1"/>
    <col min="10761" max="10761" width="9" style="93"/>
    <col min="10762" max="10764" width="9.5" style="93" customWidth="1"/>
    <col min="10765" max="10765" width="4.625" style="93" customWidth="1"/>
    <col min="10766" max="10767" width="3.375" style="93" bestFit="1" customWidth="1"/>
    <col min="10768" max="10768" width="3.375" style="93" customWidth="1"/>
    <col min="10769" max="10772" width="3.375" style="93" bestFit="1" customWidth="1"/>
    <col min="10773" max="10773" width="16.25" style="93" customWidth="1"/>
    <col min="10774" max="10774" width="27.625" style="93" bestFit="1" customWidth="1"/>
    <col min="10775" max="11008" width="9" style="93"/>
    <col min="11009" max="11009" width="5" style="93" customWidth="1"/>
    <col min="11010" max="11010" width="22.625" style="93" customWidth="1"/>
    <col min="11011" max="11014" width="10.625" style="93" customWidth="1"/>
    <col min="11015" max="11015" width="16.125" style="93" customWidth="1"/>
    <col min="11016" max="11016" width="13.625" style="93" customWidth="1"/>
    <col min="11017" max="11017" width="9" style="93"/>
    <col min="11018" max="11020" width="9.5" style="93" customWidth="1"/>
    <col min="11021" max="11021" width="4.625" style="93" customWidth="1"/>
    <col min="11022" max="11023" width="3.375" style="93" bestFit="1" customWidth="1"/>
    <col min="11024" max="11024" width="3.375" style="93" customWidth="1"/>
    <col min="11025" max="11028" width="3.375" style="93" bestFit="1" customWidth="1"/>
    <col min="11029" max="11029" width="16.25" style="93" customWidth="1"/>
    <col min="11030" max="11030" width="27.625" style="93" bestFit="1" customWidth="1"/>
    <col min="11031" max="11264" width="9" style="93"/>
    <col min="11265" max="11265" width="5" style="93" customWidth="1"/>
    <col min="11266" max="11266" width="22.625" style="93" customWidth="1"/>
    <col min="11267" max="11270" width="10.625" style="93" customWidth="1"/>
    <col min="11271" max="11271" width="16.125" style="93" customWidth="1"/>
    <col min="11272" max="11272" width="13.625" style="93" customWidth="1"/>
    <col min="11273" max="11273" width="9" style="93"/>
    <col min="11274" max="11276" width="9.5" style="93" customWidth="1"/>
    <col min="11277" max="11277" width="4.625" style="93" customWidth="1"/>
    <col min="11278" max="11279" width="3.375" style="93" bestFit="1" customWidth="1"/>
    <col min="11280" max="11280" width="3.375" style="93" customWidth="1"/>
    <col min="11281" max="11284" width="3.375" style="93" bestFit="1" customWidth="1"/>
    <col min="11285" max="11285" width="16.25" style="93" customWidth="1"/>
    <col min="11286" max="11286" width="27.625" style="93" bestFit="1" customWidth="1"/>
    <col min="11287" max="11520" width="9" style="93"/>
    <col min="11521" max="11521" width="5" style="93" customWidth="1"/>
    <col min="11522" max="11522" width="22.625" style="93" customWidth="1"/>
    <col min="11523" max="11526" width="10.625" style="93" customWidth="1"/>
    <col min="11527" max="11527" width="16.125" style="93" customWidth="1"/>
    <col min="11528" max="11528" width="13.625" style="93" customWidth="1"/>
    <col min="11529" max="11529" width="9" style="93"/>
    <col min="11530" max="11532" width="9.5" style="93" customWidth="1"/>
    <col min="11533" max="11533" width="4.625" style="93" customWidth="1"/>
    <col min="11534" max="11535" width="3.375" style="93" bestFit="1" customWidth="1"/>
    <col min="11536" max="11536" width="3.375" style="93" customWidth="1"/>
    <col min="11537" max="11540" width="3.375" style="93" bestFit="1" customWidth="1"/>
    <col min="11541" max="11541" width="16.25" style="93" customWidth="1"/>
    <col min="11542" max="11542" width="27.625" style="93" bestFit="1" customWidth="1"/>
    <col min="11543" max="11776" width="9" style="93"/>
    <col min="11777" max="11777" width="5" style="93" customWidth="1"/>
    <col min="11778" max="11778" width="22.625" style="93" customWidth="1"/>
    <col min="11779" max="11782" width="10.625" style="93" customWidth="1"/>
    <col min="11783" max="11783" width="16.125" style="93" customWidth="1"/>
    <col min="11784" max="11784" width="13.625" style="93" customWidth="1"/>
    <col min="11785" max="11785" width="9" style="93"/>
    <col min="11786" max="11788" width="9.5" style="93" customWidth="1"/>
    <col min="11789" max="11789" width="4.625" style="93" customWidth="1"/>
    <col min="11790" max="11791" width="3.375" style="93" bestFit="1" customWidth="1"/>
    <col min="11792" max="11792" width="3.375" style="93" customWidth="1"/>
    <col min="11793" max="11796" width="3.375" style="93" bestFit="1" customWidth="1"/>
    <col min="11797" max="11797" width="16.25" style="93" customWidth="1"/>
    <col min="11798" max="11798" width="27.625" style="93" bestFit="1" customWidth="1"/>
    <col min="11799" max="12032" width="9" style="93"/>
    <col min="12033" max="12033" width="5" style="93" customWidth="1"/>
    <col min="12034" max="12034" width="22.625" style="93" customWidth="1"/>
    <col min="12035" max="12038" width="10.625" style="93" customWidth="1"/>
    <col min="12039" max="12039" width="16.125" style="93" customWidth="1"/>
    <col min="12040" max="12040" width="13.625" style="93" customWidth="1"/>
    <col min="12041" max="12041" width="9" style="93"/>
    <col min="12042" max="12044" width="9.5" style="93" customWidth="1"/>
    <col min="12045" max="12045" width="4.625" style="93" customWidth="1"/>
    <col min="12046" max="12047" width="3.375" style="93" bestFit="1" customWidth="1"/>
    <col min="12048" max="12048" width="3.375" style="93" customWidth="1"/>
    <col min="12049" max="12052" width="3.375" style="93" bestFit="1" customWidth="1"/>
    <col min="12053" max="12053" width="16.25" style="93" customWidth="1"/>
    <col min="12054" max="12054" width="27.625" style="93" bestFit="1" customWidth="1"/>
    <col min="12055" max="12288" width="9" style="93"/>
    <col min="12289" max="12289" width="5" style="93" customWidth="1"/>
    <col min="12290" max="12290" width="22.625" style="93" customWidth="1"/>
    <col min="12291" max="12294" width="10.625" style="93" customWidth="1"/>
    <col min="12295" max="12295" width="16.125" style="93" customWidth="1"/>
    <col min="12296" max="12296" width="13.625" style="93" customWidth="1"/>
    <col min="12297" max="12297" width="9" style="93"/>
    <col min="12298" max="12300" width="9.5" style="93" customWidth="1"/>
    <col min="12301" max="12301" width="4.625" style="93" customWidth="1"/>
    <col min="12302" max="12303" width="3.375" style="93" bestFit="1" customWidth="1"/>
    <col min="12304" max="12304" width="3.375" style="93" customWidth="1"/>
    <col min="12305" max="12308" width="3.375" style="93" bestFit="1" customWidth="1"/>
    <col min="12309" max="12309" width="16.25" style="93" customWidth="1"/>
    <col min="12310" max="12310" width="27.625" style="93" bestFit="1" customWidth="1"/>
    <col min="12311" max="12544" width="9" style="93"/>
    <col min="12545" max="12545" width="5" style="93" customWidth="1"/>
    <col min="12546" max="12546" width="22.625" style="93" customWidth="1"/>
    <col min="12547" max="12550" width="10.625" style="93" customWidth="1"/>
    <col min="12551" max="12551" width="16.125" style="93" customWidth="1"/>
    <col min="12552" max="12552" width="13.625" style="93" customWidth="1"/>
    <col min="12553" max="12553" width="9" style="93"/>
    <col min="12554" max="12556" width="9.5" style="93" customWidth="1"/>
    <col min="12557" max="12557" width="4.625" style="93" customWidth="1"/>
    <col min="12558" max="12559" width="3.375" style="93" bestFit="1" customWidth="1"/>
    <col min="12560" max="12560" width="3.375" style="93" customWidth="1"/>
    <col min="12561" max="12564" width="3.375" style="93" bestFit="1" customWidth="1"/>
    <col min="12565" max="12565" width="16.25" style="93" customWidth="1"/>
    <col min="12566" max="12566" width="27.625" style="93" bestFit="1" customWidth="1"/>
    <col min="12567" max="12800" width="9" style="93"/>
    <col min="12801" max="12801" width="5" style="93" customWidth="1"/>
    <col min="12802" max="12802" width="22.625" style="93" customWidth="1"/>
    <col min="12803" max="12806" width="10.625" style="93" customWidth="1"/>
    <col min="12807" max="12807" width="16.125" style="93" customWidth="1"/>
    <col min="12808" max="12808" width="13.625" style="93" customWidth="1"/>
    <col min="12809" max="12809" width="9" style="93"/>
    <col min="12810" max="12812" width="9.5" style="93" customWidth="1"/>
    <col min="12813" max="12813" width="4.625" style="93" customWidth="1"/>
    <col min="12814" max="12815" width="3.375" style="93" bestFit="1" customWidth="1"/>
    <col min="12816" max="12816" width="3.375" style="93" customWidth="1"/>
    <col min="12817" max="12820" width="3.375" style="93" bestFit="1" customWidth="1"/>
    <col min="12821" max="12821" width="16.25" style="93" customWidth="1"/>
    <col min="12822" max="12822" width="27.625" style="93" bestFit="1" customWidth="1"/>
    <col min="12823" max="13056" width="9" style="93"/>
    <col min="13057" max="13057" width="5" style="93" customWidth="1"/>
    <col min="13058" max="13058" width="22.625" style="93" customWidth="1"/>
    <col min="13059" max="13062" width="10.625" style="93" customWidth="1"/>
    <col min="13063" max="13063" width="16.125" style="93" customWidth="1"/>
    <col min="13064" max="13064" width="13.625" style="93" customWidth="1"/>
    <col min="13065" max="13065" width="9" style="93"/>
    <col min="13066" max="13068" width="9.5" style="93" customWidth="1"/>
    <col min="13069" max="13069" width="4.625" style="93" customWidth="1"/>
    <col min="13070" max="13071" width="3.375" style="93" bestFit="1" customWidth="1"/>
    <col min="13072" max="13072" width="3.375" style="93" customWidth="1"/>
    <col min="13073" max="13076" width="3.375" style="93" bestFit="1" customWidth="1"/>
    <col min="13077" max="13077" width="16.25" style="93" customWidth="1"/>
    <col min="13078" max="13078" width="27.625" style="93" bestFit="1" customWidth="1"/>
    <col min="13079" max="13312" width="9" style="93"/>
    <col min="13313" max="13313" width="5" style="93" customWidth="1"/>
    <col min="13314" max="13314" width="22.625" style="93" customWidth="1"/>
    <col min="13315" max="13318" width="10.625" style="93" customWidth="1"/>
    <col min="13319" max="13319" width="16.125" style="93" customWidth="1"/>
    <col min="13320" max="13320" width="13.625" style="93" customWidth="1"/>
    <col min="13321" max="13321" width="9" style="93"/>
    <col min="13322" max="13324" width="9.5" style="93" customWidth="1"/>
    <col min="13325" max="13325" width="4.625" style="93" customWidth="1"/>
    <col min="13326" max="13327" width="3.375" style="93" bestFit="1" customWidth="1"/>
    <col min="13328" max="13328" width="3.375" style="93" customWidth="1"/>
    <col min="13329" max="13332" width="3.375" style="93" bestFit="1" customWidth="1"/>
    <col min="13333" max="13333" width="16.25" style="93" customWidth="1"/>
    <col min="13334" max="13334" width="27.625" style="93" bestFit="1" customWidth="1"/>
    <col min="13335" max="13568" width="9" style="93"/>
    <col min="13569" max="13569" width="5" style="93" customWidth="1"/>
    <col min="13570" max="13570" width="22.625" style="93" customWidth="1"/>
    <col min="13571" max="13574" width="10.625" style="93" customWidth="1"/>
    <col min="13575" max="13575" width="16.125" style="93" customWidth="1"/>
    <col min="13576" max="13576" width="13.625" style="93" customWidth="1"/>
    <col min="13577" max="13577" width="9" style="93"/>
    <col min="13578" max="13580" width="9.5" style="93" customWidth="1"/>
    <col min="13581" max="13581" width="4.625" style="93" customWidth="1"/>
    <col min="13582" max="13583" width="3.375" style="93" bestFit="1" customWidth="1"/>
    <col min="13584" max="13584" width="3.375" style="93" customWidth="1"/>
    <col min="13585" max="13588" width="3.375" style="93" bestFit="1" customWidth="1"/>
    <col min="13589" max="13589" width="16.25" style="93" customWidth="1"/>
    <col min="13590" max="13590" width="27.625" style="93" bestFit="1" customWidth="1"/>
    <col min="13591" max="13824" width="9" style="93"/>
    <col min="13825" max="13825" width="5" style="93" customWidth="1"/>
    <col min="13826" max="13826" width="22.625" style="93" customWidth="1"/>
    <col min="13827" max="13830" width="10.625" style="93" customWidth="1"/>
    <col min="13831" max="13831" width="16.125" style="93" customWidth="1"/>
    <col min="13832" max="13832" width="13.625" style="93" customWidth="1"/>
    <col min="13833" max="13833" width="9" style="93"/>
    <col min="13834" max="13836" width="9.5" style="93" customWidth="1"/>
    <col min="13837" max="13837" width="4.625" style="93" customWidth="1"/>
    <col min="13838" max="13839" width="3.375" style="93" bestFit="1" customWidth="1"/>
    <col min="13840" max="13840" width="3.375" style="93" customWidth="1"/>
    <col min="13841" max="13844" width="3.375" style="93" bestFit="1" customWidth="1"/>
    <col min="13845" max="13845" width="16.25" style="93" customWidth="1"/>
    <col min="13846" max="13846" width="27.625" style="93" bestFit="1" customWidth="1"/>
    <col min="13847" max="14080" width="9" style="93"/>
    <col min="14081" max="14081" width="5" style="93" customWidth="1"/>
    <col min="14082" max="14082" width="22.625" style="93" customWidth="1"/>
    <col min="14083" max="14086" width="10.625" style="93" customWidth="1"/>
    <col min="14087" max="14087" width="16.125" style="93" customWidth="1"/>
    <col min="14088" max="14088" width="13.625" style="93" customWidth="1"/>
    <col min="14089" max="14089" width="9" style="93"/>
    <col min="14090" max="14092" width="9.5" style="93" customWidth="1"/>
    <col min="14093" max="14093" width="4.625" style="93" customWidth="1"/>
    <col min="14094" max="14095" width="3.375" style="93" bestFit="1" customWidth="1"/>
    <col min="14096" max="14096" width="3.375" style="93" customWidth="1"/>
    <col min="14097" max="14100" width="3.375" style="93" bestFit="1" customWidth="1"/>
    <col min="14101" max="14101" width="16.25" style="93" customWidth="1"/>
    <col min="14102" max="14102" width="27.625" style="93" bestFit="1" customWidth="1"/>
    <col min="14103" max="14336" width="9" style="93"/>
    <col min="14337" max="14337" width="5" style="93" customWidth="1"/>
    <col min="14338" max="14338" width="22.625" style="93" customWidth="1"/>
    <col min="14339" max="14342" width="10.625" style="93" customWidth="1"/>
    <col min="14343" max="14343" width="16.125" style="93" customWidth="1"/>
    <col min="14344" max="14344" width="13.625" style="93" customWidth="1"/>
    <col min="14345" max="14345" width="9" style="93"/>
    <col min="14346" max="14348" width="9.5" style="93" customWidth="1"/>
    <col min="14349" max="14349" width="4.625" style="93" customWidth="1"/>
    <col min="14350" max="14351" width="3.375" style="93" bestFit="1" customWidth="1"/>
    <col min="14352" max="14352" width="3.375" style="93" customWidth="1"/>
    <col min="14353" max="14356" width="3.375" style="93" bestFit="1" customWidth="1"/>
    <col min="14357" max="14357" width="16.25" style="93" customWidth="1"/>
    <col min="14358" max="14358" width="27.625" style="93" bestFit="1" customWidth="1"/>
    <col min="14359" max="14592" width="9" style="93"/>
    <col min="14593" max="14593" width="5" style="93" customWidth="1"/>
    <col min="14594" max="14594" width="22.625" style="93" customWidth="1"/>
    <col min="14595" max="14598" width="10.625" style="93" customWidth="1"/>
    <col min="14599" max="14599" width="16.125" style="93" customWidth="1"/>
    <col min="14600" max="14600" width="13.625" style="93" customWidth="1"/>
    <col min="14601" max="14601" width="9" style="93"/>
    <col min="14602" max="14604" width="9.5" style="93" customWidth="1"/>
    <col min="14605" max="14605" width="4.625" style="93" customWidth="1"/>
    <col min="14606" max="14607" width="3.375" style="93" bestFit="1" customWidth="1"/>
    <col min="14608" max="14608" width="3.375" style="93" customWidth="1"/>
    <col min="14609" max="14612" width="3.375" style="93" bestFit="1" customWidth="1"/>
    <col min="14613" max="14613" width="16.25" style="93" customWidth="1"/>
    <col min="14614" max="14614" width="27.625" style="93" bestFit="1" customWidth="1"/>
    <col min="14615" max="14848" width="9" style="93"/>
    <col min="14849" max="14849" width="5" style="93" customWidth="1"/>
    <col min="14850" max="14850" width="22.625" style="93" customWidth="1"/>
    <col min="14851" max="14854" width="10.625" style="93" customWidth="1"/>
    <col min="14855" max="14855" width="16.125" style="93" customWidth="1"/>
    <col min="14856" max="14856" width="13.625" style="93" customWidth="1"/>
    <col min="14857" max="14857" width="9" style="93"/>
    <col min="14858" max="14860" width="9.5" style="93" customWidth="1"/>
    <col min="14861" max="14861" width="4.625" style="93" customWidth="1"/>
    <col min="14862" max="14863" width="3.375" style="93" bestFit="1" customWidth="1"/>
    <col min="14864" max="14864" width="3.375" style="93" customWidth="1"/>
    <col min="14865" max="14868" width="3.375" style="93" bestFit="1" customWidth="1"/>
    <col min="14869" max="14869" width="16.25" style="93" customWidth="1"/>
    <col min="14870" max="14870" width="27.625" style="93" bestFit="1" customWidth="1"/>
    <col min="14871" max="15104" width="9" style="93"/>
    <col min="15105" max="15105" width="5" style="93" customWidth="1"/>
    <col min="15106" max="15106" width="22.625" style="93" customWidth="1"/>
    <col min="15107" max="15110" width="10.625" style="93" customWidth="1"/>
    <col min="15111" max="15111" width="16.125" style="93" customWidth="1"/>
    <col min="15112" max="15112" width="13.625" style="93" customWidth="1"/>
    <col min="15113" max="15113" width="9" style="93"/>
    <col min="15114" max="15116" width="9.5" style="93" customWidth="1"/>
    <col min="15117" max="15117" width="4.625" style="93" customWidth="1"/>
    <col min="15118" max="15119" width="3.375" style="93" bestFit="1" customWidth="1"/>
    <col min="15120" max="15120" width="3.375" style="93" customWidth="1"/>
    <col min="15121" max="15124" width="3.375" style="93" bestFit="1" customWidth="1"/>
    <col min="15125" max="15125" width="16.25" style="93" customWidth="1"/>
    <col min="15126" max="15126" width="27.625" style="93" bestFit="1" customWidth="1"/>
    <col min="15127" max="15360" width="9" style="93"/>
    <col min="15361" max="15361" width="5" style="93" customWidth="1"/>
    <col min="15362" max="15362" width="22.625" style="93" customWidth="1"/>
    <col min="15363" max="15366" width="10.625" style="93" customWidth="1"/>
    <col min="15367" max="15367" width="16.125" style="93" customWidth="1"/>
    <col min="15368" max="15368" width="13.625" style="93" customWidth="1"/>
    <col min="15369" max="15369" width="9" style="93"/>
    <col min="15370" max="15372" width="9.5" style="93" customWidth="1"/>
    <col min="15373" max="15373" width="4.625" style="93" customWidth="1"/>
    <col min="15374" max="15375" width="3.375" style="93" bestFit="1" customWidth="1"/>
    <col min="15376" max="15376" width="3.375" style="93" customWidth="1"/>
    <col min="15377" max="15380" width="3.375" style="93" bestFit="1" customWidth="1"/>
    <col min="15381" max="15381" width="16.25" style="93" customWidth="1"/>
    <col min="15382" max="15382" width="27.625" style="93" bestFit="1" customWidth="1"/>
    <col min="15383" max="15616" width="9" style="93"/>
    <col min="15617" max="15617" width="5" style="93" customWidth="1"/>
    <col min="15618" max="15618" width="22.625" style="93" customWidth="1"/>
    <col min="15619" max="15622" width="10.625" style="93" customWidth="1"/>
    <col min="15623" max="15623" width="16.125" style="93" customWidth="1"/>
    <col min="15624" max="15624" width="13.625" style="93" customWidth="1"/>
    <col min="15625" max="15625" width="9" style="93"/>
    <col min="15626" max="15628" width="9.5" style="93" customWidth="1"/>
    <col min="15629" max="15629" width="4.625" style="93" customWidth="1"/>
    <col min="15630" max="15631" width="3.375" style="93" bestFit="1" customWidth="1"/>
    <col min="15632" max="15632" width="3.375" style="93" customWidth="1"/>
    <col min="15633" max="15636" width="3.375" style="93" bestFit="1" customWidth="1"/>
    <col min="15637" max="15637" width="16.25" style="93" customWidth="1"/>
    <col min="15638" max="15638" width="27.625" style="93" bestFit="1" customWidth="1"/>
    <col min="15639" max="15872" width="9" style="93"/>
    <col min="15873" max="15873" width="5" style="93" customWidth="1"/>
    <col min="15874" max="15874" width="22.625" style="93" customWidth="1"/>
    <col min="15875" max="15878" width="10.625" style="93" customWidth="1"/>
    <col min="15879" max="15879" width="16.125" style="93" customWidth="1"/>
    <col min="15880" max="15880" width="13.625" style="93" customWidth="1"/>
    <col min="15881" max="15881" width="9" style="93"/>
    <col min="15882" max="15884" width="9.5" style="93" customWidth="1"/>
    <col min="15885" max="15885" width="4.625" style="93" customWidth="1"/>
    <col min="15886" max="15887" width="3.375" style="93" bestFit="1" customWidth="1"/>
    <col min="15888" max="15888" width="3.375" style="93" customWidth="1"/>
    <col min="15889" max="15892" width="3.375" style="93" bestFit="1" customWidth="1"/>
    <col min="15893" max="15893" width="16.25" style="93" customWidth="1"/>
    <col min="15894" max="15894" width="27.625" style="93" bestFit="1" customWidth="1"/>
    <col min="15895" max="16128" width="9" style="93"/>
    <col min="16129" max="16129" width="5" style="93" customWidth="1"/>
    <col min="16130" max="16130" width="22.625" style="93" customWidth="1"/>
    <col min="16131" max="16134" width="10.625" style="93" customWidth="1"/>
    <col min="16135" max="16135" width="16.125" style="93" customWidth="1"/>
    <col min="16136" max="16136" width="13.625" style="93" customWidth="1"/>
    <col min="16137" max="16137" width="9" style="93"/>
    <col min="16138" max="16140" width="9.5" style="93" customWidth="1"/>
    <col min="16141" max="16141" width="4.625" style="93" customWidth="1"/>
    <col min="16142" max="16143" width="3.375" style="93" bestFit="1" customWidth="1"/>
    <col min="16144" max="16144" width="3.375" style="93" customWidth="1"/>
    <col min="16145" max="16148" width="3.375" style="93" bestFit="1" customWidth="1"/>
    <col min="16149" max="16149" width="16.25" style="93" customWidth="1"/>
    <col min="16150" max="16150" width="27.625" style="93" bestFit="1" customWidth="1"/>
    <col min="16151" max="16384" width="9" style="93"/>
  </cols>
  <sheetData>
    <row r="1" spans="1:25" ht="6.75" customHeight="1">
      <c r="C1" s="94"/>
      <c r="D1" s="94"/>
      <c r="E1" s="94"/>
      <c r="F1" s="94"/>
      <c r="G1" s="94"/>
      <c r="H1" s="94"/>
      <c r="I1" s="94"/>
      <c r="J1" s="94"/>
      <c r="K1" s="94"/>
      <c r="L1" s="94"/>
      <c r="M1" s="94"/>
      <c r="N1" s="94"/>
      <c r="O1" s="94"/>
      <c r="P1" s="94"/>
      <c r="Q1" s="94"/>
      <c r="R1" s="94"/>
      <c r="S1" s="94"/>
      <c r="T1" s="94"/>
      <c r="U1" s="94"/>
      <c r="V1" s="94"/>
      <c r="W1" s="94"/>
      <c r="X1" s="94"/>
      <c r="Y1" s="94"/>
    </row>
    <row r="2" spans="1:25" ht="14.25" thickBot="1">
      <c r="A2" s="95" t="s">
        <v>1897</v>
      </c>
      <c r="C2" s="94"/>
      <c r="D2" s="94"/>
      <c r="E2" s="94"/>
      <c r="F2" s="94"/>
      <c r="G2" s="94"/>
      <c r="H2" s="94"/>
      <c r="I2" s="94"/>
      <c r="J2" s="94"/>
      <c r="K2" s="94"/>
      <c r="L2" s="94"/>
      <c r="M2" s="94"/>
      <c r="N2" s="94" t="s">
        <v>537</v>
      </c>
      <c r="O2" s="94"/>
      <c r="P2" s="94"/>
      <c r="Q2" s="94"/>
      <c r="R2" s="94"/>
      <c r="S2" s="94"/>
      <c r="T2" s="94"/>
      <c r="U2" s="94"/>
      <c r="V2" s="94"/>
      <c r="W2" s="94"/>
      <c r="X2" s="94"/>
      <c r="Y2" s="94"/>
    </row>
    <row r="3" spans="1:25" ht="14.25" thickBot="1">
      <c r="A3" s="366" t="s">
        <v>538</v>
      </c>
      <c r="B3" s="367" t="s">
        <v>539</v>
      </c>
      <c r="C3" s="377" t="s">
        <v>540</v>
      </c>
      <c r="D3" s="378"/>
      <c r="E3" s="378"/>
      <c r="F3" s="378"/>
      <c r="G3" s="378"/>
      <c r="H3" s="379"/>
      <c r="I3" s="94"/>
      <c r="J3" s="94"/>
      <c r="K3" s="94"/>
      <c r="L3" s="94"/>
      <c r="M3" s="94"/>
      <c r="N3" s="96" t="s">
        <v>541</v>
      </c>
      <c r="O3" s="365" t="s">
        <v>542</v>
      </c>
      <c r="P3" s="365" t="s">
        <v>543</v>
      </c>
      <c r="Q3" s="365" t="s">
        <v>544</v>
      </c>
      <c r="R3" s="365" t="s">
        <v>11</v>
      </c>
      <c r="S3" s="365" t="s">
        <v>545</v>
      </c>
      <c r="T3" s="365" t="s">
        <v>546</v>
      </c>
      <c r="U3" s="94"/>
      <c r="V3" s="94"/>
      <c r="W3" s="94"/>
      <c r="X3" s="94"/>
      <c r="Y3" s="94"/>
    </row>
    <row r="4" spans="1:25" ht="26.25" customHeight="1">
      <c r="A4" s="366"/>
      <c r="B4" s="367"/>
      <c r="C4" s="369" t="s">
        <v>547</v>
      </c>
      <c r="D4" s="371" t="s">
        <v>548</v>
      </c>
      <c r="E4" s="373" t="s">
        <v>549</v>
      </c>
      <c r="F4" s="373" t="s">
        <v>550</v>
      </c>
      <c r="G4" s="373" t="s">
        <v>551</v>
      </c>
      <c r="H4" s="375" t="s">
        <v>552</v>
      </c>
      <c r="I4" s="94"/>
      <c r="J4" s="94"/>
      <c r="K4" s="94"/>
      <c r="L4" s="94"/>
      <c r="M4" s="94"/>
      <c r="N4" s="96" t="s">
        <v>553</v>
      </c>
      <c r="O4" s="365"/>
      <c r="P4" s="365"/>
      <c r="Q4" s="365"/>
      <c r="R4" s="365"/>
      <c r="S4" s="365"/>
      <c r="T4" s="365"/>
      <c r="U4" s="94"/>
      <c r="V4" s="94"/>
      <c r="W4" s="94"/>
      <c r="X4" s="94"/>
      <c r="Y4" s="94"/>
    </row>
    <row r="5" spans="1:25" ht="29.25" customHeight="1">
      <c r="A5" s="366"/>
      <c r="B5" s="367"/>
      <c r="C5" s="370"/>
      <c r="D5" s="372"/>
      <c r="E5" s="374"/>
      <c r="F5" s="374"/>
      <c r="G5" s="374"/>
      <c r="H5" s="376"/>
      <c r="I5" s="94"/>
      <c r="J5" s="94"/>
      <c r="K5" s="94"/>
      <c r="L5" s="94"/>
      <c r="M5" s="94"/>
      <c r="N5" s="96" t="s">
        <v>554</v>
      </c>
      <c r="O5" s="365"/>
      <c r="P5" s="365"/>
      <c r="Q5" s="365"/>
      <c r="R5" s="365"/>
      <c r="S5" s="365"/>
      <c r="T5" s="365"/>
      <c r="U5" s="94"/>
      <c r="V5" s="94"/>
      <c r="W5" s="94"/>
      <c r="X5" s="94"/>
      <c r="Y5" s="94"/>
    </row>
    <row r="6" spans="1:25" ht="18.75" customHeight="1">
      <c r="A6" s="96">
        <v>1</v>
      </c>
      <c r="B6" s="97" t="s">
        <v>167</v>
      </c>
      <c r="C6" s="352" t="str">
        <f>IF(OR(F6="○",G6="○",H6="○"),"○","")</f>
        <v/>
      </c>
      <c r="D6" s="98"/>
      <c r="E6" s="98"/>
      <c r="F6" s="345"/>
      <c r="G6" s="98"/>
      <c r="H6" s="346"/>
      <c r="I6" s="94"/>
      <c r="J6" s="94"/>
      <c r="K6" s="94"/>
      <c r="L6" s="94"/>
      <c r="M6" s="94"/>
      <c r="N6" s="99" t="s">
        <v>556</v>
      </c>
      <c r="O6" s="100" t="str">
        <f t="shared" ref="O6:O17" si="0">IF(C6="○",$N6,"－")</f>
        <v>－</v>
      </c>
      <c r="P6" s="100" t="str">
        <f>IF(D6&lt;&gt;"　",$N6,"－")</f>
        <v>塩</v>
      </c>
      <c r="Q6" s="100" t="str">
        <f t="shared" ref="Q6:T17" si="1">IF(E6="○",$N6,"－")</f>
        <v>－</v>
      </c>
      <c r="R6" s="100" t="str">
        <f t="shared" si="1"/>
        <v>－</v>
      </c>
      <c r="S6" s="100" t="str">
        <f t="shared" si="1"/>
        <v>－</v>
      </c>
      <c r="T6" s="101" t="str">
        <f t="shared" si="1"/>
        <v>－</v>
      </c>
      <c r="U6" s="102" t="s">
        <v>557</v>
      </c>
      <c r="V6" s="103" t="str">
        <f>CONCATENATE(O6,O7,O8,O9,O10,O11,O12,O13,O14,O15,O16,O17)</f>
        <v>－－－－－－－－－－－－</v>
      </c>
      <c r="W6" s="94"/>
      <c r="X6" s="94"/>
      <c r="Y6" s="94"/>
    </row>
    <row r="7" spans="1:25" ht="18.75" customHeight="1">
      <c r="A7" s="96">
        <v>2</v>
      </c>
      <c r="B7" s="97" t="s">
        <v>171</v>
      </c>
      <c r="C7" s="352" t="str">
        <f t="shared" ref="C7:C17" si="2">IF(OR(F7="○",G7="○",H7="○"),"○","")</f>
        <v/>
      </c>
      <c r="D7" s="98" t="s">
        <v>555</v>
      </c>
      <c r="E7" s="98"/>
      <c r="F7" s="345"/>
      <c r="G7" s="98"/>
      <c r="H7" s="346"/>
      <c r="I7" s="94"/>
      <c r="J7" s="94"/>
      <c r="K7" s="94"/>
      <c r="L7" s="94"/>
      <c r="M7" s="94"/>
      <c r="N7" s="104" t="s">
        <v>558</v>
      </c>
      <c r="O7" s="105" t="str">
        <f t="shared" si="0"/>
        <v>－</v>
      </c>
      <c r="P7" s="105" t="str">
        <f>IF(D7&lt;&gt;"　",$N7,"－")</f>
        <v>－</v>
      </c>
      <c r="Q7" s="105" t="str">
        <f t="shared" si="1"/>
        <v>－</v>
      </c>
      <c r="R7" s="105" t="str">
        <f t="shared" si="1"/>
        <v>－</v>
      </c>
      <c r="S7" s="105" t="str">
        <f t="shared" si="1"/>
        <v>－</v>
      </c>
      <c r="T7" s="106" t="str">
        <f t="shared" si="1"/>
        <v>－</v>
      </c>
      <c r="U7" s="107" t="s">
        <v>559</v>
      </c>
      <c r="V7" s="108" t="str">
        <f>CONCATENATE(P4,P5,P6,P7,P8,P9,P10,P11,P12,P13,P14)</f>
        <v>塩－－－－－－－－</v>
      </c>
      <c r="W7" s="94"/>
      <c r="X7" s="94"/>
      <c r="Y7" s="94"/>
    </row>
    <row r="8" spans="1:25" ht="18.75" customHeight="1">
      <c r="A8" s="96">
        <v>3</v>
      </c>
      <c r="B8" s="97" t="s">
        <v>560</v>
      </c>
      <c r="C8" s="352" t="str">
        <f t="shared" si="2"/>
        <v/>
      </c>
      <c r="D8" s="98" t="s">
        <v>555</v>
      </c>
      <c r="E8" s="98"/>
      <c r="F8" s="345"/>
      <c r="G8" s="98" t="s">
        <v>555</v>
      </c>
      <c r="H8" s="346"/>
      <c r="I8" s="94"/>
      <c r="J8" s="94"/>
      <c r="K8" s="94"/>
      <c r="L8" s="94"/>
      <c r="M8" s="94"/>
      <c r="N8" s="104" t="s">
        <v>561</v>
      </c>
      <c r="O8" s="105" t="str">
        <f t="shared" si="0"/>
        <v>－</v>
      </c>
      <c r="P8" s="105" t="str">
        <f t="shared" ref="P8:P14" si="3">IF(D8&lt;&gt;"　",$N8,"－")</f>
        <v>－</v>
      </c>
      <c r="Q8" s="105" t="str">
        <f t="shared" si="1"/>
        <v>－</v>
      </c>
      <c r="R8" s="105" t="str">
        <f t="shared" si="1"/>
        <v>－</v>
      </c>
      <c r="S8" s="105" t="str">
        <f t="shared" si="1"/>
        <v>－</v>
      </c>
      <c r="T8" s="106" t="str">
        <f t="shared" si="1"/>
        <v>－</v>
      </c>
      <c r="U8" s="107" t="s">
        <v>562</v>
      </c>
      <c r="V8" s="108" t="str">
        <f>CONCATENATE(Q6,Q7,Q8,Q9,Q10,Q11,Q12,Q13,Q14)</f>
        <v>－－－－－－－－－</v>
      </c>
      <c r="W8" s="94"/>
      <c r="X8" s="94"/>
      <c r="Y8" s="94"/>
    </row>
    <row r="9" spans="1:25" ht="18.75" customHeight="1">
      <c r="A9" s="96">
        <v>4</v>
      </c>
      <c r="B9" s="97" t="s">
        <v>563</v>
      </c>
      <c r="C9" s="352" t="str">
        <f t="shared" si="2"/>
        <v/>
      </c>
      <c r="D9" s="98" t="s">
        <v>555</v>
      </c>
      <c r="E9" s="98"/>
      <c r="F9" s="345"/>
      <c r="G9" s="98"/>
      <c r="H9" s="346"/>
      <c r="I9" s="94"/>
      <c r="J9" s="94"/>
      <c r="K9" s="94"/>
      <c r="L9" s="94"/>
      <c r="M9" s="94"/>
      <c r="N9" s="104" t="s">
        <v>564</v>
      </c>
      <c r="O9" s="105" t="str">
        <f t="shared" si="0"/>
        <v>－</v>
      </c>
      <c r="P9" s="105" t="str">
        <f t="shared" si="3"/>
        <v>－</v>
      </c>
      <c r="Q9" s="105" t="str">
        <f t="shared" si="1"/>
        <v>－</v>
      </c>
      <c r="R9" s="105" t="str">
        <f t="shared" si="1"/>
        <v>－</v>
      </c>
      <c r="S9" s="105" t="str">
        <f t="shared" si="1"/>
        <v>－</v>
      </c>
      <c r="T9" s="106" t="str">
        <f t="shared" si="1"/>
        <v>－</v>
      </c>
      <c r="U9" s="107" t="s">
        <v>565</v>
      </c>
      <c r="V9" s="108" t="str">
        <f>CONCATENATE(R6,R7,R8,R9,R10,R11,R12,R13,R14,R15,R16,R17)</f>
        <v>－－－－－－－－－－－－</v>
      </c>
      <c r="W9" s="94"/>
      <c r="X9" s="94"/>
      <c r="Y9" s="94"/>
    </row>
    <row r="10" spans="1:25" ht="18.75" customHeight="1">
      <c r="A10" s="96">
        <v>5</v>
      </c>
      <c r="B10" s="97" t="s">
        <v>180</v>
      </c>
      <c r="C10" s="352" t="str">
        <f t="shared" si="2"/>
        <v/>
      </c>
      <c r="D10" s="98" t="s">
        <v>555</v>
      </c>
      <c r="E10" s="98"/>
      <c r="F10" s="345"/>
      <c r="G10" s="98"/>
      <c r="H10" s="346"/>
      <c r="I10" s="94"/>
      <c r="J10" s="94"/>
      <c r="K10" s="94"/>
      <c r="L10" s="94"/>
      <c r="M10" s="94"/>
      <c r="N10" s="104" t="s">
        <v>566</v>
      </c>
      <c r="O10" s="105" t="str">
        <f t="shared" si="0"/>
        <v>－</v>
      </c>
      <c r="P10" s="105" t="str">
        <f>IF(D10&lt;&gt;"　",$N10,"－")</f>
        <v>－</v>
      </c>
      <c r="Q10" s="105" t="str">
        <f t="shared" si="1"/>
        <v>－</v>
      </c>
      <c r="R10" s="105" t="str">
        <f t="shared" si="1"/>
        <v>－</v>
      </c>
      <c r="S10" s="105" t="str">
        <f t="shared" si="1"/>
        <v>－</v>
      </c>
      <c r="T10" s="106" t="str">
        <f t="shared" si="1"/>
        <v>－</v>
      </c>
      <c r="U10" s="107" t="s">
        <v>567</v>
      </c>
      <c r="V10" s="108" t="str">
        <f>CONCATENATE(S6,S7,S8,S9,S10,S11,S12,S13,S14,S15,S16,S17)</f>
        <v>－－－－－－－－－－－－</v>
      </c>
      <c r="W10" s="94"/>
      <c r="X10" s="94"/>
      <c r="Y10" s="94"/>
    </row>
    <row r="11" spans="1:25" ht="18.75" customHeight="1">
      <c r="A11" s="96">
        <v>6</v>
      </c>
      <c r="B11" s="288" t="s">
        <v>568</v>
      </c>
      <c r="C11" s="352" t="str">
        <f t="shared" si="2"/>
        <v/>
      </c>
      <c r="D11" s="98" t="s">
        <v>555</v>
      </c>
      <c r="E11" s="98"/>
      <c r="F11" s="345"/>
      <c r="G11" s="98"/>
      <c r="H11" s="346"/>
      <c r="I11" s="94"/>
      <c r="J11" s="94"/>
      <c r="K11" s="94"/>
      <c r="L11" s="94"/>
      <c r="M11" s="94"/>
      <c r="N11" s="104" t="s">
        <v>575</v>
      </c>
      <c r="O11" s="105" t="str">
        <f t="shared" si="0"/>
        <v>－</v>
      </c>
      <c r="P11" s="105" t="str">
        <f>IF(D11&lt;&gt;"　",$N11,"－")</f>
        <v>－</v>
      </c>
      <c r="Q11" s="105" t="str">
        <f t="shared" si="1"/>
        <v>－</v>
      </c>
      <c r="R11" s="105" t="str">
        <f t="shared" si="1"/>
        <v>－</v>
      </c>
      <c r="S11" s="105" t="str">
        <f t="shared" si="1"/>
        <v>－</v>
      </c>
      <c r="T11" s="106" t="str">
        <f t="shared" si="1"/>
        <v>－</v>
      </c>
      <c r="U11" s="109" t="s">
        <v>570</v>
      </c>
      <c r="V11" s="110" t="str">
        <f>CONCATENATE(T6,T7,T8,T9,T10,T11,T12,T13,T14,T15,T16,T17)</f>
        <v>－－－－－－－－－－－－</v>
      </c>
      <c r="W11" s="94"/>
      <c r="X11" s="94"/>
      <c r="Y11" s="94"/>
    </row>
    <row r="12" spans="1:25" ht="18.75" customHeight="1">
      <c r="A12" s="96">
        <v>7</v>
      </c>
      <c r="B12" s="97" t="s">
        <v>571</v>
      </c>
      <c r="C12" s="352" t="str">
        <f t="shared" si="2"/>
        <v/>
      </c>
      <c r="D12" s="98" t="s">
        <v>555</v>
      </c>
      <c r="E12" s="98"/>
      <c r="F12" s="345"/>
      <c r="G12" s="98"/>
      <c r="H12" s="346"/>
      <c r="I12" s="94"/>
      <c r="J12" s="94"/>
      <c r="K12" s="94"/>
      <c r="L12" s="94"/>
      <c r="M12" s="94"/>
      <c r="N12" s="104" t="s">
        <v>569</v>
      </c>
      <c r="O12" s="105" t="str">
        <f t="shared" si="0"/>
        <v>－</v>
      </c>
      <c r="P12" s="105" t="str">
        <f t="shared" si="3"/>
        <v>－</v>
      </c>
      <c r="Q12" s="105" t="str">
        <f t="shared" si="1"/>
        <v>－</v>
      </c>
      <c r="R12" s="105" t="str">
        <f t="shared" si="1"/>
        <v>－</v>
      </c>
      <c r="S12" s="105" t="str">
        <f t="shared" si="1"/>
        <v>－</v>
      </c>
      <c r="T12" s="106" t="str">
        <f t="shared" si="1"/>
        <v>－</v>
      </c>
      <c r="U12" s="105">
        <f>COUNTIF($D$6:$D$14,V12)</f>
        <v>8</v>
      </c>
      <c r="V12" s="94" t="s">
        <v>573</v>
      </c>
      <c r="W12" s="94"/>
      <c r="X12" s="94"/>
      <c r="Y12" s="94"/>
    </row>
    <row r="13" spans="1:25" ht="18.75" customHeight="1">
      <c r="A13" s="96">
        <v>8</v>
      </c>
      <c r="B13" s="97" t="s">
        <v>574</v>
      </c>
      <c r="C13" s="352" t="str">
        <f t="shared" si="2"/>
        <v/>
      </c>
      <c r="D13" s="98" t="s">
        <v>555</v>
      </c>
      <c r="E13" s="98"/>
      <c r="F13" s="345"/>
      <c r="G13" s="98"/>
      <c r="H13" s="346"/>
      <c r="I13" s="94"/>
      <c r="J13" s="94"/>
      <c r="K13" s="94"/>
      <c r="L13" s="94"/>
      <c r="M13" s="94"/>
      <c r="N13" s="104" t="s">
        <v>572</v>
      </c>
      <c r="O13" s="105" t="str">
        <f t="shared" si="0"/>
        <v>－</v>
      </c>
      <c r="P13" s="105" t="str">
        <f t="shared" si="3"/>
        <v>－</v>
      </c>
      <c r="Q13" s="105" t="str">
        <f t="shared" si="1"/>
        <v>－</v>
      </c>
      <c r="R13" s="105" t="str">
        <f t="shared" si="1"/>
        <v>－</v>
      </c>
      <c r="S13" s="105" t="str">
        <f t="shared" si="1"/>
        <v>－</v>
      </c>
      <c r="T13" s="106" t="str">
        <f t="shared" si="1"/>
        <v>－</v>
      </c>
      <c r="U13" s="105">
        <f>COUNTIF($D$6:$D$14,V13)</f>
        <v>0</v>
      </c>
      <c r="V13" s="94" t="s">
        <v>576</v>
      </c>
      <c r="W13" s="94"/>
      <c r="X13" s="94"/>
      <c r="Y13" s="94"/>
    </row>
    <row r="14" spans="1:25" ht="18.75" customHeight="1">
      <c r="A14" s="96">
        <v>9</v>
      </c>
      <c r="B14" s="97" t="s">
        <v>192</v>
      </c>
      <c r="C14" s="352" t="str">
        <f t="shared" si="2"/>
        <v/>
      </c>
      <c r="D14" s="98" t="s">
        <v>555</v>
      </c>
      <c r="E14" s="98"/>
      <c r="F14" s="345"/>
      <c r="G14" s="98"/>
      <c r="H14" s="346"/>
      <c r="I14" s="94"/>
      <c r="J14" s="94"/>
      <c r="K14" s="94"/>
      <c r="L14" s="94"/>
      <c r="M14" s="94"/>
      <c r="N14" s="104" t="s">
        <v>577</v>
      </c>
      <c r="O14" s="105" t="str">
        <f t="shared" si="0"/>
        <v>－</v>
      </c>
      <c r="P14" s="105" t="str">
        <f t="shared" si="3"/>
        <v>－</v>
      </c>
      <c r="Q14" s="105" t="str">
        <f t="shared" si="1"/>
        <v>－</v>
      </c>
      <c r="R14" s="105" t="str">
        <f t="shared" si="1"/>
        <v>－</v>
      </c>
      <c r="S14" s="105" t="str">
        <f t="shared" si="1"/>
        <v>－</v>
      </c>
      <c r="T14" s="106" t="str">
        <f t="shared" si="1"/>
        <v>－</v>
      </c>
      <c r="U14" s="105">
        <f>COUNTIF($D$6:$D$14,V14)</f>
        <v>0</v>
      </c>
      <c r="V14" s="94" t="s">
        <v>578</v>
      </c>
      <c r="W14" s="94"/>
      <c r="X14" s="94"/>
      <c r="Y14" s="94"/>
    </row>
    <row r="15" spans="1:25" ht="18.75" customHeight="1">
      <c r="A15" s="96">
        <v>10</v>
      </c>
      <c r="B15" s="97" t="s">
        <v>579</v>
      </c>
      <c r="C15" s="352" t="str">
        <f t="shared" si="2"/>
        <v/>
      </c>
      <c r="D15" s="111"/>
      <c r="E15" s="111"/>
      <c r="F15" s="345"/>
      <c r="G15" s="98"/>
      <c r="H15" s="346"/>
      <c r="I15" s="94"/>
      <c r="J15" s="94"/>
      <c r="K15" s="94"/>
      <c r="L15" s="94"/>
      <c r="M15" s="94"/>
      <c r="N15" s="104" t="s">
        <v>580</v>
      </c>
      <c r="O15" s="105" t="str">
        <f t="shared" si="0"/>
        <v>－</v>
      </c>
      <c r="P15" s="105"/>
      <c r="Q15" s="105"/>
      <c r="R15" s="105" t="str">
        <f t="shared" si="1"/>
        <v>－</v>
      </c>
      <c r="S15" s="105" t="str">
        <f t="shared" si="1"/>
        <v>－</v>
      </c>
      <c r="T15" s="106" t="str">
        <f t="shared" si="1"/>
        <v>－</v>
      </c>
      <c r="U15" s="105">
        <f>COUNTIF($D$6:$D$14,V15)</f>
        <v>0</v>
      </c>
      <c r="V15" s="94" t="s">
        <v>543</v>
      </c>
      <c r="W15" s="94"/>
      <c r="X15" s="94"/>
      <c r="Y15" s="94"/>
    </row>
    <row r="16" spans="1:25" ht="18.75" customHeight="1">
      <c r="A16" s="96">
        <v>11</v>
      </c>
      <c r="B16" s="97" t="s">
        <v>581</v>
      </c>
      <c r="C16" s="352" t="str">
        <f t="shared" si="2"/>
        <v/>
      </c>
      <c r="D16" s="111"/>
      <c r="E16" s="111"/>
      <c r="F16" s="345"/>
      <c r="G16" s="98"/>
      <c r="H16" s="346" t="s">
        <v>555</v>
      </c>
      <c r="I16" s="94"/>
      <c r="J16" s="94"/>
      <c r="K16" s="94"/>
      <c r="L16" s="94"/>
      <c r="M16" s="94"/>
      <c r="N16" s="104" t="s">
        <v>582</v>
      </c>
      <c r="O16" s="105" t="str">
        <f t="shared" si="0"/>
        <v>－</v>
      </c>
      <c r="P16" s="105"/>
      <c r="Q16" s="105"/>
      <c r="R16" s="105" t="str">
        <f t="shared" si="1"/>
        <v>－</v>
      </c>
      <c r="S16" s="105" t="str">
        <f t="shared" si="1"/>
        <v>－</v>
      </c>
      <c r="T16" s="106" t="str">
        <f t="shared" si="1"/>
        <v>－</v>
      </c>
      <c r="U16" s="105">
        <f>COUNTIF($D$6:$D$14,V16)</f>
        <v>0</v>
      </c>
      <c r="V16" s="94" t="s">
        <v>371</v>
      </c>
      <c r="W16" s="94"/>
      <c r="X16" s="94"/>
      <c r="Y16" s="94"/>
    </row>
    <row r="17" spans="1:25" ht="18.75" customHeight="1">
      <c r="A17" s="96">
        <v>12</v>
      </c>
      <c r="B17" s="97" t="s">
        <v>583</v>
      </c>
      <c r="C17" s="352" t="str">
        <f t="shared" si="2"/>
        <v/>
      </c>
      <c r="D17" s="111"/>
      <c r="E17" s="111"/>
      <c r="F17" s="345"/>
      <c r="G17" s="98" t="s">
        <v>555</v>
      </c>
      <c r="H17" s="346" t="s">
        <v>555</v>
      </c>
      <c r="I17" s="94"/>
      <c r="J17" s="94"/>
      <c r="K17" s="94"/>
      <c r="L17" s="94"/>
      <c r="M17" s="94"/>
      <c r="N17" s="112" t="s">
        <v>584</v>
      </c>
      <c r="O17" s="113" t="str">
        <f t="shared" si="0"/>
        <v>－</v>
      </c>
      <c r="P17" s="113"/>
      <c r="Q17" s="113"/>
      <c r="R17" s="113" t="str">
        <f t="shared" si="1"/>
        <v>－</v>
      </c>
      <c r="S17" s="113" t="str">
        <f t="shared" si="1"/>
        <v>－</v>
      </c>
      <c r="T17" s="114" t="str">
        <f t="shared" si="1"/>
        <v>－</v>
      </c>
      <c r="U17" s="105">
        <f>SUM(U13:U16)</f>
        <v>0</v>
      </c>
      <c r="V17" s="94" t="s">
        <v>300</v>
      </c>
      <c r="W17" s="94"/>
      <c r="X17" s="94"/>
      <c r="Y17" s="94"/>
    </row>
    <row r="18" spans="1:25" ht="14.25" thickBot="1">
      <c r="A18" s="367" t="s">
        <v>300</v>
      </c>
      <c r="B18" s="380"/>
      <c r="C18" s="115">
        <f>COUNTIF(C6:C17,"○")</f>
        <v>0</v>
      </c>
      <c r="D18" s="116">
        <f>U17</f>
        <v>0</v>
      </c>
      <c r="E18" s="116">
        <f>COUNTIF(E6:E14,"○")</f>
        <v>0</v>
      </c>
      <c r="F18" s="116">
        <f>COUNTIF(F6:F17,"○")</f>
        <v>0</v>
      </c>
      <c r="G18" s="116">
        <f>COUNTIF(G6:G17,"○")</f>
        <v>0</v>
      </c>
      <c r="H18" s="117">
        <f>COUNTIF(H6:H17,"○")</f>
        <v>0</v>
      </c>
      <c r="I18" s="94"/>
      <c r="J18" s="94"/>
      <c r="K18" s="94"/>
      <c r="L18" s="94"/>
      <c r="M18" s="94"/>
      <c r="N18" s="94"/>
      <c r="O18" s="94"/>
      <c r="P18" s="94"/>
      <c r="Q18" s="94"/>
      <c r="R18" s="94"/>
      <c r="S18" s="94"/>
      <c r="T18" s="94"/>
      <c r="U18" s="94"/>
      <c r="V18" s="94"/>
      <c r="W18" s="94"/>
      <c r="X18" s="94"/>
      <c r="Y18" s="94"/>
    </row>
    <row r="19" spans="1:25">
      <c r="A19" s="94"/>
      <c r="B19" s="94"/>
      <c r="C19" s="94"/>
      <c r="D19" s="94"/>
      <c r="E19" s="94"/>
      <c r="F19" s="94"/>
      <c r="G19" s="94"/>
      <c r="H19" s="94"/>
      <c r="I19" s="94"/>
      <c r="J19" s="94"/>
      <c r="K19" s="94"/>
      <c r="L19" s="94"/>
      <c r="M19" s="94"/>
      <c r="N19" s="94"/>
      <c r="O19" s="94"/>
      <c r="P19" s="94"/>
      <c r="Q19" s="94"/>
      <c r="R19" s="94"/>
      <c r="S19" s="94"/>
      <c r="T19" s="94"/>
      <c r="U19" s="94"/>
      <c r="V19" s="94"/>
      <c r="W19" s="94"/>
      <c r="X19" s="94"/>
      <c r="Y19" s="94"/>
    </row>
    <row r="20" spans="1:25">
      <c r="A20" s="354" t="s">
        <v>1916</v>
      </c>
      <c r="B20" s="94"/>
      <c r="C20" s="94"/>
      <c r="D20" s="94"/>
      <c r="E20" s="94"/>
      <c r="F20" s="94"/>
      <c r="G20" s="94"/>
      <c r="H20" s="94"/>
      <c r="I20" s="94"/>
      <c r="J20" s="94"/>
      <c r="K20" s="94"/>
      <c r="L20" s="94"/>
      <c r="M20" s="94"/>
      <c r="N20" s="94"/>
      <c r="O20" s="94"/>
      <c r="P20" s="94"/>
      <c r="Q20" s="94"/>
      <c r="R20" s="94"/>
      <c r="S20" s="94"/>
      <c r="T20" s="94"/>
      <c r="U20" s="94"/>
      <c r="V20" s="94"/>
      <c r="W20" s="94"/>
      <c r="X20" s="94"/>
      <c r="Y20" s="94"/>
    </row>
    <row r="21" spans="1:25" ht="13.5" customHeight="1">
      <c r="A21" s="94" t="s">
        <v>585</v>
      </c>
      <c r="B21" s="118"/>
      <c r="C21" s="94"/>
      <c r="D21" s="94"/>
      <c r="E21" s="94"/>
      <c r="F21" s="94"/>
      <c r="G21" s="94"/>
      <c r="H21" s="94"/>
      <c r="I21" s="94"/>
      <c r="J21" s="94"/>
      <c r="K21" s="94"/>
      <c r="L21" s="94"/>
      <c r="M21" s="94"/>
      <c r="N21" s="94"/>
      <c r="O21" s="94"/>
      <c r="P21" s="94"/>
      <c r="Q21" s="94"/>
      <c r="R21" s="94"/>
      <c r="S21" s="94"/>
      <c r="T21" s="94"/>
      <c r="U21" s="94"/>
      <c r="V21" s="94"/>
      <c r="W21" s="94"/>
      <c r="X21" s="94"/>
      <c r="Y21" s="94"/>
    </row>
    <row r="22" spans="1:25" ht="17.25" customHeight="1">
      <c r="A22" s="355" t="s">
        <v>1917</v>
      </c>
      <c r="B22" s="94"/>
      <c r="C22" s="120"/>
      <c r="D22" s="120"/>
      <c r="E22" s="120"/>
      <c r="F22" s="120"/>
      <c r="G22" s="120"/>
      <c r="H22" s="120"/>
      <c r="I22" s="94"/>
      <c r="J22" s="94"/>
      <c r="K22" s="94"/>
      <c r="L22" s="94"/>
      <c r="M22" s="94"/>
      <c r="N22" s="94"/>
      <c r="O22" s="94"/>
      <c r="P22" s="94"/>
      <c r="Q22" s="94"/>
      <c r="R22" s="94"/>
      <c r="S22" s="94"/>
      <c r="T22" s="94"/>
      <c r="U22" s="94"/>
      <c r="V22" s="94"/>
      <c r="W22" s="94"/>
      <c r="X22" s="94"/>
      <c r="Y22" s="94"/>
    </row>
    <row r="23" spans="1:25" ht="13.5" customHeight="1">
      <c r="A23" s="94" t="s">
        <v>586</v>
      </c>
      <c r="B23" s="118"/>
      <c r="C23" s="118"/>
      <c r="D23" s="118"/>
      <c r="E23" s="118"/>
      <c r="F23" s="118"/>
      <c r="G23" s="118"/>
      <c r="H23" s="118"/>
      <c r="I23" s="118"/>
      <c r="J23" s="118"/>
      <c r="K23" s="118"/>
      <c r="L23" s="118"/>
      <c r="M23" s="94"/>
      <c r="N23" s="94"/>
      <c r="O23" s="94"/>
      <c r="P23" s="94"/>
      <c r="Q23" s="94"/>
      <c r="R23" s="94"/>
      <c r="S23" s="94"/>
      <c r="T23" s="94"/>
      <c r="U23" s="94"/>
      <c r="V23" s="94"/>
      <c r="W23" s="94"/>
      <c r="X23" s="94"/>
      <c r="Y23" s="94"/>
    </row>
    <row r="24" spans="1:25" ht="22.5" customHeight="1">
      <c r="A24" s="381" t="s">
        <v>587</v>
      </c>
      <c r="B24" s="381"/>
      <c r="C24" s="381"/>
      <c r="D24" s="381"/>
      <c r="E24" s="381"/>
      <c r="F24" s="381"/>
      <c r="G24" s="381"/>
      <c r="H24" s="381"/>
      <c r="I24" s="121"/>
      <c r="J24" s="121"/>
      <c r="K24" s="121"/>
      <c r="L24" s="121"/>
      <c r="M24" s="94"/>
      <c r="N24" s="94"/>
      <c r="O24" s="94"/>
      <c r="P24" s="94"/>
      <c r="Q24" s="94"/>
      <c r="R24" s="94"/>
      <c r="S24" s="94"/>
      <c r="T24" s="94"/>
      <c r="U24" s="94"/>
      <c r="V24" s="94"/>
      <c r="W24" s="94"/>
      <c r="X24" s="94"/>
      <c r="Y24" s="94"/>
    </row>
    <row r="25" spans="1:25">
      <c r="A25" s="94" t="s">
        <v>588</v>
      </c>
      <c r="B25" s="118"/>
      <c r="C25" s="118"/>
      <c r="D25" s="118"/>
      <c r="E25" s="118"/>
      <c r="F25" s="118"/>
      <c r="G25" s="118"/>
      <c r="H25" s="118"/>
      <c r="I25" s="118"/>
      <c r="J25" s="118"/>
      <c r="K25" s="118"/>
      <c r="L25" s="118"/>
      <c r="M25" s="94"/>
      <c r="N25" s="94"/>
      <c r="O25" s="94"/>
      <c r="P25" s="94"/>
      <c r="Q25" s="94"/>
      <c r="R25" s="94"/>
      <c r="S25" s="94"/>
      <c r="T25" s="94"/>
      <c r="U25" s="94"/>
      <c r="V25" s="94"/>
      <c r="W25" s="94"/>
      <c r="X25" s="94"/>
      <c r="Y25" s="94"/>
    </row>
    <row r="26" spans="1:25" ht="30.75" customHeight="1">
      <c r="A26" s="382" t="s">
        <v>1936</v>
      </c>
      <c r="B26" s="382"/>
      <c r="C26" s="382"/>
      <c r="D26" s="382"/>
      <c r="E26" s="382"/>
      <c r="F26" s="382"/>
      <c r="G26" s="382"/>
      <c r="H26" s="382"/>
      <c r="I26" s="121"/>
      <c r="J26" s="121"/>
      <c r="K26" s="121"/>
      <c r="L26" s="121"/>
      <c r="M26" s="118"/>
      <c r="N26" s="94"/>
      <c r="O26" s="94"/>
      <c r="P26" s="94"/>
      <c r="Q26" s="94"/>
      <c r="R26" s="94"/>
      <c r="S26" s="94"/>
      <c r="T26" s="94"/>
      <c r="U26" s="94"/>
      <c r="V26" s="94"/>
      <c r="W26" s="94"/>
      <c r="X26" s="94"/>
      <c r="Y26" s="94"/>
    </row>
    <row r="27" spans="1:25" ht="13.5" customHeight="1">
      <c r="A27" s="94" t="s">
        <v>589</v>
      </c>
      <c r="B27" s="118"/>
      <c r="C27" s="118"/>
      <c r="D27" s="118"/>
      <c r="E27" s="118"/>
      <c r="F27" s="118"/>
      <c r="G27" s="118"/>
      <c r="H27" s="118"/>
      <c r="I27" s="118"/>
      <c r="J27" s="118"/>
      <c r="K27" s="118"/>
      <c r="L27" s="118"/>
      <c r="M27" s="94"/>
      <c r="N27" s="94"/>
      <c r="O27" s="94"/>
      <c r="P27" s="94"/>
      <c r="Q27" s="94"/>
      <c r="R27" s="94"/>
      <c r="S27" s="94"/>
      <c r="T27" s="94"/>
      <c r="U27" s="94"/>
      <c r="V27" s="94"/>
      <c r="W27" s="94"/>
      <c r="X27" s="94"/>
      <c r="Y27" s="94"/>
    </row>
    <row r="28" spans="1:25" ht="21" customHeight="1">
      <c r="A28" s="119" t="s">
        <v>590</v>
      </c>
      <c r="B28" s="94"/>
      <c r="C28" s="120"/>
      <c r="D28" s="120"/>
      <c r="E28" s="120"/>
      <c r="F28" s="120"/>
      <c r="G28" s="120"/>
      <c r="H28" s="120"/>
      <c r="I28" s="120"/>
      <c r="J28" s="120"/>
      <c r="K28" s="120"/>
      <c r="L28" s="120"/>
      <c r="M28" s="94"/>
      <c r="N28" s="94"/>
      <c r="O28" s="94"/>
      <c r="P28" s="94"/>
      <c r="Q28" s="94"/>
      <c r="R28" s="94"/>
      <c r="S28" s="94"/>
      <c r="T28" s="94"/>
      <c r="U28" s="94"/>
      <c r="V28" s="94"/>
      <c r="W28" s="94"/>
      <c r="X28" s="94"/>
      <c r="Y28" s="94"/>
    </row>
    <row r="29" spans="1:25" ht="13.5" customHeight="1">
      <c r="A29" s="348" t="s">
        <v>1903</v>
      </c>
      <c r="B29" s="349"/>
      <c r="C29" s="349"/>
      <c r="D29" s="349"/>
      <c r="E29" s="349"/>
      <c r="F29" s="349"/>
      <c r="G29" s="349"/>
      <c r="H29" s="349"/>
      <c r="I29" s="349"/>
      <c r="J29" s="349"/>
      <c r="K29" s="349"/>
      <c r="L29" s="349"/>
      <c r="M29" s="348"/>
      <c r="N29" s="348"/>
      <c r="O29" s="348"/>
      <c r="P29" s="348"/>
      <c r="Q29" s="348"/>
      <c r="R29" s="348"/>
      <c r="S29" s="348"/>
      <c r="T29" s="348"/>
      <c r="U29" s="348"/>
      <c r="V29" s="348"/>
      <c r="W29" s="348"/>
      <c r="X29" s="348"/>
      <c r="Y29" s="348"/>
    </row>
    <row r="30" spans="1:25" ht="21" customHeight="1">
      <c r="A30" s="350" t="s">
        <v>591</v>
      </c>
      <c r="B30" s="348"/>
      <c r="C30" s="351"/>
      <c r="D30" s="351"/>
      <c r="E30" s="351"/>
      <c r="F30" s="351"/>
      <c r="G30" s="351"/>
      <c r="H30" s="351"/>
      <c r="I30" s="351"/>
      <c r="J30" s="351"/>
      <c r="K30" s="351"/>
      <c r="L30" s="351"/>
      <c r="M30" s="348"/>
      <c r="N30" s="348"/>
      <c r="O30" s="348"/>
      <c r="P30" s="348"/>
      <c r="Q30" s="348"/>
      <c r="R30" s="348"/>
      <c r="S30" s="348"/>
      <c r="T30" s="348"/>
      <c r="U30" s="348"/>
      <c r="V30" s="348"/>
      <c r="W30" s="348"/>
      <c r="X30" s="348"/>
      <c r="Y30" s="348"/>
    </row>
    <row r="31" spans="1:25" ht="13.5" customHeight="1">
      <c r="A31" s="348" t="s">
        <v>1904</v>
      </c>
      <c r="B31" s="349"/>
      <c r="C31" s="349"/>
      <c r="D31" s="349"/>
      <c r="E31" s="349"/>
      <c r="F31" s="349"/>
      <c r="G31" s="349"/>
      <c r="H31" s="349"/>
      <c r="I31" s="349"/>
      <c r="J31" s="349"/>
      <c r="K31" s="349"/>
      <c r="L31" s="349"/>
      <c r="M31" s="348"/>
      <c r="N31" s="348"/>
      <c r="O31" s="348"/>
      <c r="P31" s="348"/>
      <c r="Q31" s="348"/>
      <c r="R31" s="348"/>
      <c r="S31" s="348"/>
      <c r="T31" s="348"/>
      <c r="U31" s="348"/>
      <c r="V31" s="348"/>
      <c r="W31" s="348"/>
      <c r="X31" s="348"/>
      <c r="Y31" s="348"/>
    </row>
    <row r="32" spans="1:25" ht="23.25" customHeight="1">
      <c r="A32" s="119" t="s">
        <v>592</v>
      </c>
      <c r="B32" s="94"/>
      <c r="C32" s="122"/>
      <c r="D32" s="122"/>
      <c r="E32" s="122"/>
      <c r="F32" s="122"/>
      <c r="G32" s="122"/>
      <c r="H32" s="122"/>
      <c r="I32" s="122"/>
      <c r="J32" s="122"/>
      <c r="K32" s="122"/>
      <c r="L32" s="122"/>
      <c r="M32" s="94"/>
      <c r="N32" s="94"/>
      <c r="O32" s="94"/>
      <c r="P32" s="94"/>
      <c r="Q32" s="94"/>
      <c r="R32" s="94"/>
      <c r="S32" s="94"/>
      <c r="T32" s="94"/>
      <c r="U32" s="94"/>
      <c r="V32" s="94"/>
      <c r="W32" s="94"/>
      <c r="X32" s="94"/>
      <c r="Y32" s="94"/>
    </row>
    <row r="33" spans="1:25" ht="16.5" customHeight="1">
      <c r="A33" s="368" t="s">
        <v>1930</v>
      </c>
      <c r="B33" s="368"/>
      <c r="C33" s="368"/>
      <c r="D33" s="368"/>
      <c r="E33" s="368"/>
      <c r="F33" s="368"/>
      <c r="G33" s="368"/>
      <c r="H33" s="368"/>
      <c r="I33" s="118"/>
      <c r="J33" s="118"/>
      <c r="K33" s="118"/>
      <c r="L33" s="118"/>
      <c r="M33" s="94"/>
      <c r="N33" s="94"/>
      <c r="O33" s="94"/>
      <c r="P33" s="94"/>
      <c r="Q33" s="94"/>
      <c r="R33" s="94"/>
      <c r="S33" s="94"/>
      <c r="T33" s="94"/>
      <c r="U33" s="94"/>
      <c r="V33" s="94"/>
      <c r="W33" s="94"/>
      <c r="X33" s="94"/>
      <c r="Y33" s="94"/>
    </row>
    <row r="34" spans="1:25" ht="16.5" customHeight="1">
      <c r="A34" s="368"/>
      <c r="B34" s="368"/>
      <c r="C34" s="368"/>
      <c r="D34" s="368"/>
      <c r="E34" s="368"/>
      <c r="F34" s="368"/>
      <c r="G34" s="368"/>
      <c r="H34" s="368"/>
      <c r="I34" s="118"/>
      <c r="J34" s="118"/>
      <c r="K34" s="118"/>
      <c r="L34" s="118"/>
      <c r="M34" s="94"/>
      <c r="N34" s="94"/>
      <c r="O34" s="94"/>
      <c r="P34" s="94"/>
      <c r="Q34" s="94"/>
      <c r="R34" s="94"/>
      <c r="S34" s="94"/>
      <c r="T34" s="94"/>
      <c r="U34" s="94"/>
      <c r="V34" s="94"/>
      <c r="W34" s="94"/>
      <c r="X34" s="94"/>
      <c r="Y34" s="94"/>
    </row>
    <row r="35" spans="1:25" ht="1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c r="A36" s="94"/>
      <c r="B36" s="94"/>
      <c r="C36" s="94"/>
      <c r="D36" s="94"/>
      <c r="E36" s="94"/>
      <c r="F36" s="94"/>
      <c r="G36" s="94"/>
      <c r="H36" s="94"/>
      <c r="I36" s="94"/>
      <c r="J36" s="94"/>
      <c r="K36" s="94"/>
      <c r="L36" s="94"/>
    </row>
    <row r="37" spans="1:25">
      <c r="A37" s="94"/>
      <c r="B37" s="94"/>
      <c r="C37" s="94"/>
      <c r="D37" s="94"/>
      <c r="E37" s="94"/>
      <c r="F37" s="94"/>
      <c r="G37" s="94"/>
      <c r="H37" s="94"/>
      <c r="I37" s="94"/>
      <c r="J37" s="94"/>
      <c r="K37" s="94"/>
      <c r="L37" s="94"/>
    </row>
  </sheetData>
  <sheetProtection algorithmName="SHA-512" hashValue="rlJTMd6hj6E+mlIri1lH0VfurcMxFKgt7LobaFVg0g4zZZ+Q2ElcOuHZuHxaahggzzSaQ4odTGqrevaRyXbvEQ==" saltValue="376bt7y04EIIr6XK5VEO8A==" spinCount="100000" sheet="1" selectLockedCells="1"/>
  <protectedRanges>
    <protectedRange sqref="D6:H6 F8:F17 D7:F7 G7:H17 D8:E14" name="範囲1"/>
  </protectedRanges>
  <mergeCells count="19">
    <mergeCell ref="A24:H24"/>
    <mergeCell ref="A26:H26"/>
    <mergeCell ref="R3:R5"/>
    <mergeCell ref="S3:S5"/>
    <mergeCell ref="A3:A5"/>
    <mergeCell ref="B3:B5"/>
    <mergeCell ref="A33:H34"/>
    <mergeCell ref="T3:T5"/>
    <mergeCell ref="C4:C5"/>
    <mergeCell ref="D4:D5"/>
    <mergeCell ref="E4:E5"/>
    <mergeCell ref="F4:F5"/>
    <mergeCell ref="G4:G5"/>
    <mergeCell ref="H4:H5"/>
    <mergeCell ref="C3:H3"/>
    <mergeCell ref="O3:O5"/>
    <mergeCell ref="P3:P5"/>
    <mergeCell ref="Q3:Q5"/>
    <mergeCell ref="A18:B18"/>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scale="84" orientation="landscape" horizontalDpi="300" verticalDpi="300" r:id="rId1"/>
  <headerFooter alignWithMargins="0">
    <oddHeader>&amp;R&amp;"ＭＳ ゴシック,標準"&amp;8令和７・８年度</oddHeader>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2"/>
  <sheetViews>
    <sheetView showZeros="0" view="pageBreakPreview" topLeftCell="C1" zoomScaleNormal="80" zoomScaleSheetLayoutView="100" workbookViewId="0">
      <selection activeCell="G148" sqref="G148"/>
    </sheetView>
  </sheetViews>
  <sheetFormatPr defaultRowHeight="13.5"/>
  <cols>
    <col min="1" max="1" width="4.375" style="1" customWidth="1"/>
    <col min="2" max="2" width="5" style="1" customWidth="1"/>
    <col min="3" max="3" width="8.875" style="1" customWidth="1"/>
    <col min="4" max="4" width="29.875" style="1" customWidth="1"/>
    <col min="5" max="5" width="34" style="1"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75" customHeight="1"/>
    <row r="2" spans="1:18" s="3" customFormat="1" ht="33.75" customHeight="1" thickBot="1">
      <c r="A2" s="1" t="s">
        <v>1896</v>
      </c>
      <c r="C2" s="1"/>
      <c r="D2" s="1"/>
      <c r="E2" s="1"/>
      <c r="F2" s="1"/>
      <c r="G2" s="4" t="s">
        <v>0</v>
      </c>
      <c r="H2" s="1"/>
      <c r="I2" s="1"/>
      <c r="J2" s="5"/>
      <c r="K2" s="5"/>
    </row>
    <row r="3" spans="1:18" s="3" customFormat="1" ht="22.5" customHeight="1" thickBot="1">
      <c r="A3" s="6" t="s">
        <v>1</v>
      </c>
      <c r="B3" s="7" t="s">
        <v>2</v>
      </c>
      <c r="C3" s="389" t="s">
        <v>3</v>
      </c>
      <c r="D3" s="390"/>
      <c r="E3" s="8" t="s">
        <v>4</v>
      </c>
      <c r="F3" s="9" t="s">
        <v>5</v>
      </c>
      <c r="G3" s="10" t="s">
        <v>6</v>
      </c>
      <c r="H3" s="8" t="s">
        <v>7</v>
      </c>
      <c r="I3" s="11" t="s">
        <v>8</v>
      </c>
      <c r="J3" s="12"/>
    </row>
    <row r="4" spans="1:18" s="3" customFormat="1" ht="23.25" customHeight="1">
      <c r="A4" s="391" t="s">
        <v>9</v>
      </c>
      <c r="B4" s="13" t="s">
        <v>10</v>
      </c>
      <c r="C4" s="14" t="s">
        <v>11</v>
      </c>
      <c r="D4" s="14" t="s">
        <v>12</v>
      </c>
      <c r="E4" s="15" t="s">
        <v>13</v>
      </c>
      <c r="F4" s="16" t="s">
        <v>14</v>
      </c>
      <c r="G4" s="322" t="s">
        <v>1891</v>
      </c>
      <c r="H4" s="11"/>
      <c r="I4" s="321" t="str">
        <f>IF(G4="※　選択してください。","　",G4)</f>
        <v>　</v>
      </c>
      <c r="L4" s="12"/>
      <c r="M4" s="12"/>
      <c r="N4" s="12"/>
      <c r="O4" s="12"/>
      <c r="P4" s="12"/>
      <c r="Q4" s="12"/>
      <c r="R4" s="12"/>
    </row>
    <row r="5" spans="1:18" s="3" customFormat="1" ht="27" customHeight="1">
      <c r="A5" s="391"/>
      <c r="B5" s="13" t="s">
        <v>16</v>
      </c>
      <c r="C5" s="392" t="s">
        <v>17</v>
      </c>
      <c r="D5" s="17" t="s">
        <v>18</v>
      </c>
      <c r="E5" s="15" t="s">
        <v>13</v>
      </c>
      <c r="F5" s="16" t="s">
        <v>14</v>
      </c>
      <c r="G5" s="68" t="s">
        <v>1891</v>
      </c>
      <c r="H5" s="11"/>
      <c r="I5" s="321" t="str">
        <f>IF(G5="※　選択してください。","　",G5)</f>
        <v>　</v>
      </c>
      <c r="J5" s="12"/>
      <c r="K5" s="12"/>
      <c r="L5" s="12"/>
      <c r="M5" s="12"/>
      <c r="N5" s="12"/>
      <c r="O5" s="12"/>
      <c r="P5" s="12"/>
      <c r="Q5" s="12"/>
      <c r="R5" s="12"/>
    </row>
    <row r="6" spans="1:18" s="3" customFormat="1" ht="60" customHeight="1">
      <c r="A6" s="391"/>
      <c r="B6" s="13" t="s">
        <v>19</v>
      </c>
      <c r="C6" s="392"/>
      <c r="D6" s="14" t="s">
        <v>20</v>
      </c>
      <c r="E6" s="17" t="s">
        <v>21</v>
      </c>
      <c r="F6" s="16" t="s">
        <v>14</v>
      </c>
      <c r="G6" s="323" t="s">
        <v>15</v>
      </c>
      <c r="H6" s="11"/>
      <c r="I6" s="324" t="str">
        <f>IF(G6="※　選択してください。","　",G6)</f>
        <v>　</v>
      </c>
      <c r="L6" s="12"/>
      <c r="M6" s="12"/>
      <c r="N6" s="12"/>
      <c r="O6" s="12"/>
      <c r="P6" s="12"/>
      <c r="Q6" s="12"/>
      <c r="R6" s="12"/>
    </row>
    <row r="7" spans="1:18" s="3" customFormat="1" ht="26.25" customHeight="1">
      <c r="A7" s="391"/>
      <c r="B7" s="13" t="s">
        <v>22</v>
      </c>
      <c r="C7" s="392" t="s">
        <v>23</v>
      </c>
      <c r="D7" s="14" t="s">
        <v>24</v>
      </c>
      <c r="E7" s="15" t="s">
        <v>13</v>
      </c>
      <c r="F7" s="16" t="s">
        <v>14</v>
      </c>
      <c r="G7" s="68" t="s">
        <v>1891</v>
      </c>
      <c r="H7" s="11"/>
      <c r="I7" s="321" t="str">
        <f t="shared" ref="I7:I10" si="0">IF(G7="※　選択してください。","　",G7)</f>
        <v>　</v>
      </c>
      <c r="L7" s="12"/>
      <c r="M7" s="12"/>
      <c r="N7" s="12"/>
      <c r="O7" s="12"/>
      <c r="P7" s="12"/>
      <c r="Q7" s="12"/>
      <c r="R7" s="12"/>
    </row>
    <row r="8" spans="1:18" s="3" customFormat="1" ht="18" customHeight="1">
      <c r="A8" s="391"/>
      <c r="B8" s="13" t="s">
        <v>25</v>
      </c>
      <c r="C8" s="392"/>
      <c r="D8" s="393" t="s">
        <v>26</v>
      </c>
      <c r="E8" s="18" t="s">
        <v>27</v>
      </c>
      <c r="F8" s="16" t="s">
        <v>14</v>
      </c>
      <c r="G8" s="68" t="s">
        <v>15</v>
      </c>
      <c r="H8" s="11"/>
      <c r="I8" s="321" t="str">
        <f t="shared" si="0"/>
        <v>　</v>
      </c>
      <c r="L8" s="12"/>
      <c r="M8" s="12"/>
      <c r="N8" s="12"/>
      <c r="O8" s="12"/>
      <c r="P8" s="12"/>
      <c r="Q8" s="12"/>
      <c r="R8" s="12"/>
    </row>
    <row r="9" spans="1:18" s="3" customFormat="1" ht="18" customHeight="1">
      <c r="A9" s="391"/>
      <c r="B9" s="13" t="s">
        <v>28</v>
      </c>
      <c r="C9" s="392"/>
      <c r="D9" s="393"/>
      <c r="E9" s="18" t="s">
        <v>29</v>
      </c>
      <c r="F9" s="16" t="s">
        <v>14</v>
      </c>
      <c r="G9" s="68" t="s">
        <v>15</v>
      </c>
      <c r="H9" s="11"/>
      <c r="I9" s="321" t="str">
        <f t="shared" si="0"/>
        <v>　</v>
      </c>
      <c r="L9" s="12"/>
      <c r="M9" s="12"/>
      <c r="N9" s="12"/>
      <c r="O9" s="12"/>
      <c r="P9" s="12"/>
      <c r="Q9" s="12"/>
      <c r="R9" s="12"/>
    </row>
    <row r="10" spans="1:18" s="3" customFormat="1" ht="18" customHeight="1">
      <c r="A10" s="391" t="s">
        <v>30</v>
      </c>
      <c r="B10" s="13" t="s">
        <v>31</v>
      </c>
      <c r="C10" s="394" t="s">
        <v>9</v>
      </c>
      <c r="D10" s="394"/>
      <c r="E10" s="19" t="s">
        <v>32</v>
      </c>
      <c r="F10" s="20" t="s">
        <v>14</v>
      </c>
      <c r="G10" s="68" t="s">
        <v>15</v>
      </c>
      <c r="H10" s="11"/>
      <c r="I10" s="321" t="str">
        <f t="shared" si="0"/>
        <v>　</v>
      </c>
    </row>
    <row r="11" spans="1:18" s="3" customFormat="1" ht="18" customHeight="1">
      <c r="A11" s="391"/>
      <c r="B11" s="13" t="s">
        <v>33</v>
      </c>
      <c r="C11" s="394"/>
      <c r="D11" s="394"/>
      <c r="E11" s="18" t="s">
        <v>34</v>
      </c>
      <c r="F11" s="16" t="s">
        <v>35</v>
      </c>
      <c r="G11" s="21"/>
      <c r="H11" s="11"/>
      <c r="I11" s="321" t="str">
        <f>IF(G10="※　選択してください。","　",IF(G10="○","×","○"))</f>
        <v>　</v>
      </c>
    </row>
    <row r="12" spans="1:18" s="3" customFormat="1" ht="18" customHeight="1">
      <c r="A12" s="391"/>
      <c r="B12" s="13" t="s">
        <v>36</v>
      </c>
      <c r="C12" s="394" t="s">
        <v>37</v>
      </c>
      <c r="D12" s="18" t="s">
        <v>38</v>
      </c>
      <c r="E12" s="22" t="s">
        <v>39</v>
      </c>
      <c r="F12" s="23" t="s">
        <v>14</v>
      </c>
      <c r="G12" s="24"/>
      <c r="H12" s="25"/>
      <c r="I12" s="325" t="str">
        <f t="shared" ref="I12:I30" si="1">IF(ISBLANK(G12),"",G12)</f>
        <v/>
      </c>
    </row>
    <row r="13" spans="1:18" s="3" customFormat="1" ht="18" customHeight="1">
      <c r="A13" s="391"/>
      <c r="B13" s="13" t="s">
        <v>40</v>
      </c>
      <c r="C13" s="394"/>
      <c r="D13" s="18" t="s">
        <v>41</v>
      </c>
      <c r="E13" s="18" t="s">
        <v>42</v>
      </c>
      <c r="F13" s="26"/>
      <c r="G13" s="21"/>
      <c r="H13" s="27"/>
      <c r="I13" s="321" t="str">
        <f t="shared" si="1"/>
        <v/>
      </c>
    </row>
    <row r="14" spans="1:18" s="3" customFormat="1" ht="18" customHeight="1">
      <c r="A14" s="391"/>
      <c r="B14" s="13" t="s">
        <v>43</v>
      </c>
      <c r="C14" s="394" t="s">
        <v>44</v>
      </c>
      <c r="D14" s="28" t="s">
        <v>45</v>
      </c>
      <c r="E14" s="28" t="s">
        <v>46</v>
      </c>
      <c r="F14" s="29" t="s">
        <v>14</v>
      </c>
      <c r="G14" s="30" t="s">
        <v>15</v>
      </c>
      <c r="H14" s="31"/>
      <c r="I14" s="326" t="str">
        <f t="shared" si="1"/>
        <v>※　選択してください。</v>
      </c>
    </row>
    <row r="15" spans="1:18" s="3" customFormat="1" ht="18" customHeight="1">
      <c r="A15" s="391"/>
      <c r="B15" s="13" t="s">
        <v>47</v>
      </c>
      <c r="C15" s="394"/>
      <c r="D15" s="32" t="s">
        <v>48</v>
      </c>
      <c r="E15" s="33" t="s">
        <v>49</v>
      </c>
      <c r="F15" s="34" t="s">
        <v>35</v>
      </c>
      <c r="G15" s="35"/>
      <c r="H15" s="36"/>
      <c r="I15" s="327" t="str">
        <f>IF(I14="","",VLOOKUP(I14,$D$209:$E$256,2,FALSE))</f>
        <v>自動入力</v>
      </c>
    </row>
    <row r="16" spans="1:18" s="3" customFormat="1" ht="18" customHeight="1">
      <c r="A16" s="391"/>
      <c r="B16" s="13" t="s">
        <v>50</v>
      </c>
      <c r="C16" s="394"/>
      <c r="D16" s="28" t="s">
        <v>51</v>
      </c>
      <c r="E16" s="28" t="s">
        <v>52</v>
      </c>
      <c r="F16" s="29" t="s">
        <v>14</v>
      </c>
      <c r="G16" s="30"/>
      <c r="H16" s="31"/>
      <c r="I16" s="326" t="str">
        <f t="shared" si="1"/>
        <v/>
      </c>
    </row>
    <row r="17" spans="1:11" s="3" customFormat="1" ht="18" customHeight="1">
      <c r="A17" s="391"/>
      <c r="B17" s="13" t="s">
        <v>53</v>
      </c>
      <c r="C17" s="394"/>
      <c r="D17" s="32" t="s">
        <v>54</v>
      </c>
      <c r="E17" s="32" t="s">
        <v>55</v>
      </c>
      <c r="F17" s="37" t="s">
        <v>14</v>
      </c>
      <c r="G17" s="38"/>
      <c r="H17" s="39"/>
      <c r="I17" s="328" t="str">
        <f t="shared" si="1"/>
        <v/>
      </c>
    </row>
    <row r="18" spans="1:11" s="3" customFormat="1" ht="34.5" customHeight="1">
      <c r="A18" s="391"/>
      <c r="B18" s="13" t="s">
        <v>56</v>
      </c>
      <c r="C18" s="394"/>
      <c r="D18" s="28" t="s">
        <v>57</v>
      </c>
      <c r="E18" s="40" t="s">
        <v>58</v>
      </c>
      <c r="F18" s="29" t="s">
        <v>14</v>
      </c>
      <c r="G18" s="30"/>
      <c r="H18" s="31"/>
      <c r="I18" s="326" t="str">
        <f>IF(ISBLANK(G18),"",G18)</f>
        <v/>
      </c>
    </row>
    <row r="19" spans="1:11" s="3" customFormat="1" ht="18" customHeight="1">
      <c r="A19" s="391"/>
      <c r="B19" s="13" t="s">
        <v>59</v>
      </c>
      <c r="C19" s="394"/>
      <c r="D19" s="32" t="s">
        <v>60</v>
      </c>
      <c r="E19" s="32" t="s">
        <v>55</v>
      </c>
      <c r="F19" s="37" t="s">
        <v>14</v>
      </c>
      <c r="G19" s="38"/>
      <c r="H19" s="39"/>
      <c r="I19" s="328" t="str">
        <f t="shared" si="1"/>
        <v/>
      </c>
    </row>
    <row r="20" spans="1:11" s="3" customFormat="1" ht="18" customHeight="1">
      <c r="A20" s="391"/>
      <c r="B20" s="13" t="s">
        <v>61</v>
      </c>
      <c r="C20" s="394"/>
      <c r="D20" s="18" t="s">
        <v>62</v>
      </c>
      <c r="E20" s="18" t="s">
        <v>63</v>
      </c>
      <c r="F20" s="16" t="s">
        <v>14</v>
      </c>
      <c r="G20" s="41"/>
      <c r="H20" s="27"/>
      <c r="I20" s="329" t="str">
        <f t="shared" si="1"/>
        <v/>
      </c>
    </row>
    <row r="21" spans="1:11" s="3" customFormat="1" ht="18" customHeight="1">
      <c r="A21" s="391"/>
      <c r="B21" s="13" t="s">
        <v>64</v>
      </c>
      <c r="C21" s="394" t="s">
        <v>65</v>
      </c>
      <c r="D21" s="28" t="s">
        <v>66</v>
      </c>
      <c r="E21" s="28" t="s">
        <v>67</v>
      </c>
      <c r="F21" s="29" t="s">
        <v>14</v>
      </c>
      <c r="G21" s="30"/>
      <c r="H21" s="31"/>
      <c r="I21" s="326" t="str">
        <f t="shared" si="1"/>
        <v/>
      </c>
    </row>
    <row r="22" spans="1:11" s="3" customFormat="1" ht="18" customHeight="1">
      <c r="A22" s="391"/>
      <c r="B22" s="13" t="s">
        <v>68</v>
      </c>
      <c r="C22" s="394"/>
      <c r="D22" s="32" t="s">
        <v>69</v>
      </c>
      <c r="E22" s="32" t="s">
        <v>70</v>
      </c>
      <c r="F22" s="37" t="s">
        <v>14</v>
      </c>
      <c r="G22" s="38"/>
      <c r="H22" s="39"/>
      <c r="I22" s="328" t="str">
        <f t="shared" si="1"/>
        <v/>
      </c>
    </row>
    <row r="23" spans="1:11" s="3" customFormat="1" ht="18" customHeight="1">
      <c r="A23" s="391"/>
      <c r="B23" s="13" t="s">
        <v>71</v>
      </c>
      <c r="C23" s="392" t="s">
        <v>72</v>
      </c>
      <c r="D23" s="28" t="s">
        <v>73</v>
      </c>
      <c r="E23" s="28" t="s">
        <v>74</v>
      </c>
      <c r="F23" s="29" t="s">
        <v>14</v>
      </c>
      <c r="G23" s="30"/>
      <c r="H23" s="31"/>
      <c r="I23" s="326" t="str">
        <f t="shared" si="1"/>
        <v/>
      </c>
    </row>
    <row r="24" spans="1:11" s="3" customFormat="1" ht="18" customHeight="1">
      <c r="A24" s="391"/>
      <c r="B24" s="13" t="s">
        <v>75</v>
      </c>
      <c r="C24" s="392"/>
      <c r="D24" s="42" t="s">
        <v>76</v>
      </c>
      <c r="E24" s="42" t="s">
        <v>77</v>
      </c>
      <c r="F24" s="43" t="s">
        <v>14</v>
      </c>
      <c r="G24" s="44"/>
      <c r="H24" s="45"/>
      <c r="I24" s="330" t="str">
        <f t="shared" si="1"/>
        <v/>
      </c>
    </row>
    <row r="25" spans="1:11" s="3" customFormat="1" ht="18" customHeight="1">
      <c r="A25" s="391"/>
      <c r="B25" s="13" t="s">
        <v>78</v>
      </c>
      <c r="C25" s="392"/>
      <c r="D25" s="46" t="s">
        <v>79</v>
      </c>
      <c r="E25" s="46" t="s">
        <v>55</v>
      </c>
      <c r="F25" s="47" t="s">
        <v>14</v>
      </c>
      <c r="G25" s="48"/>
      <c r="H25" s="49"/>
      <c r="I25" s="331" t="str">
        <f t="shared" si="1"/>
        <v/>
      </c>
    </row>
    <row r="26" spans="1:11" s="3" customFormat="1" ht="18" customHeight="1">
      <c r="A26" s="391"/>
      <c r="B26" s="13" t="s">
        <v>80</v>
      </c>
      <c r="C26" s="393" t="s">
        <v>81</v>
      </c>
      <c r="D26" s="18" t="s">
        <v>82</v>
      </c>
      <c r="E26" s="13" t="s">
        <v>83</v>
      </c>
      <c r="F26" s="50" t="s">
        <v>14</v>
      </c>
      <c r="G26" s="51"/>
      <c r="H26" s="27"/>
      <c r="I26" s="329" t="str">
        <f t="shared" si="1"/>
        <v/>
      </c>
    </row>
    <row r="27" spans="1:11" s="3" customFormat="1" ht="18" customHeight="1">
      <c r="A27" s="391"/>
      <c r="B27" s="13" t="s">
        <v>84</v>
      </c>
      <c r="C27" s="393"/>
      <c r="D27" s="18" t="s">
        <v>85</v>
      </c>
      <c r="E27" s="13" t="s">
        <v>86</v>
      </c>
      <c r="F27" s="50" t="s">
        <v>14</v>
      </c>
      <c r="G27" s="51"/>
      <c r="H27" s="27"/>
      <c r="I27" s="329" t="str">
        <f t="shared" si="1"/>
        <v/>
      </c>
      <c r="J27" s="52"/>
      <c r="K27" s="52"/>
    </row>
    <row r="28" spans="1:11" s="3" customFormat="1" ht="18" customHeight="1">
      <c r="A28" s="391"/>
      <c r="B28" s="13" t="s">
        <v>87</v>
      </c>
      <c r="C28" s="394" t="s">
        <v>88</v>
      </c>
      <c r="D28" s="394"/>
      <c r="E28" s="18" t="s">
        <v>89</v>
      </c>
      <c r="F28" s="16" t="s">
        <v>14</v>
      </c>
      <c r="G28" s="41"/>
      <c r="H28" s="27" t="s">
        <v>90</v>
      </c>
      <c r="I28" s="329" t="str">
        <f t="shared" si="1"/>
        <v/>
      </c>
    </row>
    <row r="29" spans="1:11" ht="18" customHeight="1">
      <c r="A29" s="391"/>
      <c r="B29" s="13" t="s">
        <v>91</v>
      </c>
      <c r="C29" s="394" t="s">
        <v>1861</v>
      </c>
      <c r="D29" s="394"/>
      <c r="E29" s="15" t="s">
        <v>1862</v>
      </c>
      <c r="F29" s="53" t="s">
        <v>14</v>
      </c>
      <c r="G29" s="51"/>
      <c r="H29" s="27" t="s">
        <v>92</v>
      </c>
      <c r="I29" s="329" t="str">
        <f>IF(ISBLANK(G29),"0",G29)</f>
        <v>0</v>
      </c>
    </row>
    <row r="30" spans="1:11" ht="18" customHeight="1">
      <c r="A30" s="391"/>
      <c r="B30" s="13" t="s">
        <v>93</v>
      </c>
      <c r="C30" s="394" t="s">
        <v>94</v>
      </c>
      <c r="D30" s="394"/>
      <c r="E30" s="54" t="s">
        <v>95</v>
      </c>
      <c r="F30" s="53" t="s">
        <v>14</v>
      </c>
      <c r="G30" s="55"/>
      <c r="H30" s="27"/>
      <c r="I30" s="329" t="str">
        <f t="shared" si="1"/>
        <v/>
      </c>
    </row>
    <row r="31" spans="1:11" ht="18" customHeight="1">
      <c r="A31" s="391" t="s">
        <v>96</v>
      </c>
      <c r="B31" s="13" t="s">
        <v>97</v>
      </c>
      <c r="C31" s="18" t="s">
        <v>98</v>
      </c>
      <c r="D31" s="18" t="s">
        <v>99</v>
      </c>
      <c r="E31" s="22" t="s">
        <v>39</v>
      </c>
      <c r="F31" s="50" t="s">
        <v>14</v>
      </c>
      <c r="G31" s="24"/>
      <c r="H31" s="27"/>
      <c r="I31" s="332" t="str">
        <f>IF(ISBLANK(G31),"",G31)</f>
        <v/>
      </c>
    </row>
    <row r="32" spans="1:11" ht="18" customHeight="1">
      <c r="A32" s="391"/>
      <c r="B32" s="13" t="s">
        <v>100</v>
      </c>
      <c r="C32" s="18"/>
      <c r="D32" s="18" t="s">
        <v>101</v>
      </c>
      <c r="E32" s="18" t="s">
        <v>102</v>
      </c>
      <c r="F32" s="26"/>
      <c r="G32" s="21"/>
      <c r="H32" s="27"/>
      <c r="I32" s="329"/>
    </row>
    <row r="33" spans="1:12" ht="18" customHeight="1">
      <c r="A33" s="391"/>
      <c r="B33" s="13" t="s">
        <v>103</v>
      </c>
      <c r="C33" s="384" t="s">
        <v>44</v>
      </c>
      <c r="D33" s="28" t="s">
        <v>45</v>
      </c>
      <c r="E33" s="28" t="s">
        <v>46</v>
      </c>
      <c r="F33" s="29" t="s">
        <v>14</v>
      </c>
      <c r="G33" s="30" t="s">
        <v>15</v>
      </c>
      <c r="H33" s="31"/>
      <c r="I33" s="326" t="str">
        <f t="shared" ref="I33:I39" si="2">IF(ISBLANK(G33),"",G33)</f>
        <v>※　選択してください。</v>
      </c>
    </row>
    <row r="34" spans="1:12" ht="18" customHeight="1">
      <c r="A34" s="391"/>
      <c r="B34" s="13" t="s">
        <v>104</v>
      </c>
      <c r="C34" s="385"/>
      <c r="D34" s="32" t="s">
        <v>48</v>
      </c>
      <c r="E34" s="32" t="s">
        <v>49</v>
      </c>
      <c r="F34" s="37" t="s">
        <v>35</v>
      </c>
      <c r="G34" s="35"/>
      <c r="H34" s="39"/>
      <c r="I34" s="327" t="str">
        <f>VLOOKUP(I33,$D$209:$E$256,2,FALSE)</f>
        <v>自動入力</v>
      </c>
    </row>
    <row r="35" spans="1:12" ht="18" customHeight="1">
      <c r="A35" s="398"/>
      <c r="B35" s="13" t="s">
        <v>105</v>
      </c>
      <c r="C35" s="385"/>
      <c r="D35" s="28" t="s">
        <v>51</v>
      </c>
      <c r="E35" s="28" t="s">
        <v>106</v>
      </c>
      <c r="F35" s="29" t="s">
        <v>14</v>
      </c>
      <c r="G35" s="30"/>
      <c r="H35" s="31"/>
      <c r="I35" s="326" t="str">
        <f t="shared" si="2"/>
        <v/>
      </c>
    </row>
    <row r="36" spans="1:12" ht="18" customHeight="1">
      <c r="A36" s="398"/>
      <c r="B36" s="13" t="s">
        <v>107</v>
      </c>
      <c r="C36" s="385"/>
      <c r="D36" s="32" t="s">
        <v>54</v>
      </c>
      <c r="E36" s="32" t="s">
        <v>55</v>
      </c>
      <c r="F36" s="37" t="s">
        <v>14</v>
      </c>
      <c r="G36" s="38"/>
      <c r="H36" s="39"/>
      <c r="I36" s="328" t="str">
        <f t="shared" si="2"/>
        <v/>
      </c>
    </row>
    <row r="37" spans="1:12" ht="18" customHeight="1">
      <c r="A37" s="398"/>
      <c r="B37" s="13" t="s">
        <v>108</v>
      </c>
      <c r="C37" s="385"/>
      <c r="D37" s="28" t="s">
        <v>57</v>
      </c>
      <c r="E37" s="28" t="s">
        <v>109</v>
      </c>
      <c r="F37" s="29" t="s">
        <v>14</v>
      </c>
      <c r="G37" s="30"/>
      <c r="H37" s="31"/>
      <c r="I37" s="326" t="str">
        <f t="shared" si="2"/>
        <v/>
      </c>
    </row>
    <row r="38" spans="1:12" ht="18" customHeight="1">
      <c r="A38" s="398"/>
      <c r="B38" s="13" t="s">
        <v>110</v>
      </c>
      <c r="C38" s="385"/>
      <c r="D38" s="32" t="s">
        <v>60</v>
      </c>
      <c r="E38" s="32" t="s">
        <v>55</v>
      </c>
      <c r="F38" s="37" t="s">
        <v>14</v>
      </c>
      <c r="G38" s="38"/>
      <c r="H38" s="39"/>
      <c r="I38" s="328" t="str">
        <f t="shared" si="2"/>
        <v/>
      </c>
    </row>
    <row r="39" spans="1:12" ht="18" customHeight="1">
      <c r="A39" s="398"/>
      <c r="B39" s="13" t="s">
        <v>111</v>
      </c>
      <c r="C39" s="386"/>
      <c r="D39" s="18" t="s">
        <v>62</v>
      </c>
      <c r="E39" s="18" t="s">
        <v>63</v>
      </c>
      <c r="F39" s="16"/>
      <c r="G39" s="41"/>
      <c r="H39" s="27"/>
      <c r="I39" s="329" t="str">
        <f t="shared" si="2"/>
        <v/>
      </c>
    </row>
    <row r="40" spans="1:12" ht="18" customHeight="1">
      <c r="A40" s="398"/>
      <c r="B40" s="13" t="s">
        <v>112</v>
      </c>
      <c r="C40" s="399" t="s">
        <v>113</v>
      </c>
      <c r="D40" s="394" t="s">
        <v>66</v>
      </c>
      <c r="E40" s="18" t="s">
        <v>114</v>
      </c>
      <c r="F40" s="16" t="s">
        <v>35</v>
      </c>
      <c r="G40" s="56"/>
      <c r="H40" s="27"/>
      <c r="I40" s="329">
        <f>G21</f>
        <v>0</v>
      </c>
    </row>
    <row r="41" spans="1:12" ht="18" customHeight="1">
      <c r="A41" s="398"/>
      <c r="B41" s="13" t="s">
        <v>115</v>
      </c>
      <c r="C41" s="400"/>
      <c r="D41" s="403"/>
      <c r="E41" s="28" t="s">
        <v>116</v>
      </c>
      <c r="F41" s="29" t="s">
        <v>14</v>
      </c>
      <c r="G41" s="57"/>
      <c r="H41" s="31"/>
      <c r="I41" s="326" t="str">
        <f>IF(ISBLANK(G41),"",CONCATENATE(I40,"　",G41))</f>
        <v/>
      </c>
    </row>
    <row r="42" spans="1:12" ht="18" customHeight="1">
      <c r="A42" s="398"/>
      <c r="B42" s="13" t="s">
        <v>117</v>
      </c>
      <c r="C42" s="401"/>
      <c r="D42" s="32" t="s">
        <v>69</v>
      </c>
      <c r="E42" s="32" t="s">
        <v>55</v>
      </c>
      <c r="F42" s="37" t="s">
        <v>14</v>
      </c>
      <c r="G42" s="58"/>
      <c r="H42" s="39"/>
      <c r="I42" s="328" t="str">
        <f>IF(ISBLANK(G42),"",CONCATENATE(I22," ",G42))</f>
        <v/>
      </c>
    </row>
    <row r="43" spans="1:12" ht="18" customHeight="1">
      <c r="A43" s="398"/>
      <c r="B43" s="13" t="s">
        <v>118</v>
      </c>
      <c r="C43" s="402" t="s">
        <v>119</v>
      </c>
      <c r="D43" s="18" t="s">
        <v>73</v>
      </c>
      <c r="E43" s="18" t="s">
        <v>120</v>
      </c>
      <c r="F43" s="16" t="s">
        <v>14</v>
      </c>
      <c r="G43" s="41"/>
      <c r="H43" s="59"/>
      <c r="I43" s="329" t="str">
        <f t="shared" ref="I43:I49" si="3">IF(ISBLANK(G43),"",G43)</f>
        <v/>
      </c>
    </row>
    <row r="44" spans="1:12" ht="18" customHeight="1">
      <c r="A44" s="398"/>
      <c r="B44" s="13" t="s">
        <v>121</v>
      </c>
      <c r="C44" s="402"/>
      <c r="D44" s="28" t="s">
        <v>76</v>
      </c>
      <c r="E44" s="28" t="s">
        <v>122</v>
      </c>
      <c r="F44" s="29" t="s">
        <v>14</v>
      </c>
      <c r="G44" s="30"/>
      <c r="H44" s="31"/>
      <c r="I44" s="326" t="str">
        <f t="shared" si="3"/>
        <v/>
      </c>
    </row>
    <row r="45" spans="1:12" ht="18" customHeight="1">
      <c r="A45" s="398"/>
      <c r="B45" s="13" t="s">
        <v>123</v>
      </c>
      <c r="C45" s="402"/>
      <c r="D45" s="32" t="s">
        <v>69</v>
      </c>
      <c r="E45" s="32" t="s">
        <v>55</v>
      </c>
      <c r="F45" s="37" t="s">
        <v>14</v>
      </c>
      <c r="G45" s="38"/>
      <c r="H45" s="39"/>
      <c r="I45" s="328" t="str">
        <f t="shared" si="3"/>
        <v/>
      </c>
      <c r="L45" s="60"/>
    </row>
    <row r="46" spans="1:12" ht="18" customHeight="1">
      <c r="A46" s="398"/>
      <c r="B46" s="13" t="s">
        <v>124</v>
      </c>
      <c r="C46" s="393" t="s">
        <v>125</v>
      </c>
      <c r="D46" s="18" t="s">
        <v>82</v>
      </c>
      <c r="E46" s="13" t="s">
        <v>83</v>
      </c>
      <c r="F46" s="50" t="s">
        <v>14</v>
      </c>
      <c r="G46" s="51"/>
      <c r="H46" s="27"/>
      <c r="I46" s="329" t="str">
        <f t="shared" si="3"/>
        <v/>
      </c>
    </row>
    <row r="47" spans="1:12" ht="18" customHeight="1">
      <c r="A47" s="398"/>
      <c r="B47" s="13" t="s">
        <v>126</v>
      </c>
      <c r="C47" s="393"/>
      <c r="D47" s="18" t="s">
        <v>85</v>
      </c>
      <c r="E47" s="13" t="s">
        <v>86</v>
      </c>
      <c r="F47" s="50" t="s">
        <v>14</v>
      </c>
      <c r="G47" s="51"/>
      <c r="H47" s="27"/>
      <c r="I47" s="329" t="str">
        <f t="shared" si="3"/>
        <v/>
      </c>
    </row>
    <row r="48" spans="1:12" ht="18" customHeight="1">
      <c r="A48" s="398"/>
      <c r="B48" s="13" t="s">
        <v>127</v>
      </c>
      <c r="C48" s="394" t="s">
        <v>1863</v>
      </c>
      <c r="D48" s="394"/>
      <c r="E48" s="15" t="s">
        <v>1864</v>
      </c>
      <c r="F48" s="53" t="s">
        <v>14</v>
      </c>
      <c r="G48" s="51"/>
      <c r="H48" s="27" t="s">
        <v>92</v>
      </c>
      <c r="I48" s="329" t="str">
        <f>IF(ISBLANK(G48),"0",G48)</f>
        <v>0</v>
      </c>
    </row>
    <row r="49" spans="1:9" ht="18" customHeight="1">
      <c r="A49" s="398"/>
      <c r="B49" s="13" t="s">
        <v>128</v>
      </c>
      <c r="C49" s="394" t="s">
        <v>94</v>
      </c>
      <c r="D49" s="394"/>
      <c r="E49" s="61" t="s">
        <v>129</v>
      </c>
      <c r="F49" s="53" t="s">
        <v>14</v>
      </c>
      <c r="G49" s="62"/>
      <c r="H49" s="27"/>
      <c r="I49" s="329" t="str">
        <f t="shared" si="3"/>
        <v/>
      </c>
    </row>
    <row r="50" spans="1:9" ht="18" customHeight="1">
      <c r="A50" s="398"/>
      <c r="B50" s="13" t="s">
        <v>130</v>
      </c>
      <c r="C50" s="402" t="s">
        <v>131</v>
      </c>
      <c r="D50" s="18" t="s">
        <v>132</v>
      </c>
      <c r="E50" s="19" t="s">
        <v>133</v>
      </c>
      <c r="F50" s="63"/>
      <c r="G50" s="64"/>
      <c r="H50" s="27" t="s">
        <v>134</v>
      </c>
      <c r="I50" s="333">
        <v>45748</v>
      </c>
    </row>
    <row r="51" spans="1:9" ht="18" customHeight="1">
      <c r="A51" s="398"/>
      <c r="B51" s="13" t="s">
        <v>135</v>
      </c>
      <c r="C51" s="402"/>
      <c r="D51" s="18" t="s">
        <v>136</v>
      </c>
      <c r="E51" s="19" t="s">
        <v>133</v>
      </c>
      <c r="F51" s="63"/>
      <c r="G51" s="64"/>
      <c r="H51" s="27" t="s">
        <v>137</v>
      </c>
      <c r="I51" s="333">
        <v>46477</v>
      </c>
    </row>
    <row r="52" spans="1:9" ht="18" customHeight="1">
      <c r="A52" s="391" t="s">
        <v>138</v>
      </c>
      <c r="B52" s="13" t="s">
        <v>139</v>
      </c>
      <c r="C52" s="395" t="s">
        <v>140</v>
      </c>
      <c r="D52" s="18" t="s">
        <v>141</v>
      </c>
      <c r="E52" s="18" t="s">
        <v>142</v>
      </c>
      <c r="F52" s="16" t="s">
        <v>14</v>
      </c>
      <c r="G52" s="41"/>
      <c r="H52" s="27"/>
      <c r="I52" s="329" t="str">
        <f t="shared" ref="I52:I57" si="4">IF(ISBLANK(G52),"",G52)</f>
        <v/>
      </c>
    </row>
    <row r="53" spans="1:9" ht="18" customHeight="1">
      <c r="A53" s="391"/>
      <c r="B53" s="13" t="s">
        <v>143</v>
      </c>
      <c r="C53" s="396"/>
      <c r="D53" s="28" t="s">
        <v>76</v>
      </c>
      <c r="E53" s="28" t="s">
        <v>144</v>
      </c>
      <c r="F53" s="29" t="s">
        <v>14</v>
      </c>
      <c r="G53" s="30"/>
      <c r="H53" s="31"/>
      <c r="I53" s="326" t="str">
        <f t="shared" si="4"/>
        <v/>
      </c>
    </row>
    <row r="54" spans="1:9" ht="18" customHeight="1">
      <c r="A54" s="391"/>
      <c r="B54" s="13" t="s">
        <v>145</v>
      </c>
      <c r="C54" s="396"/>
      <c r="D54" s="32" t="s">
        <v>69</v>
      </c>
      <c r="E54" s="32" t="s">
        <v>55</v>
      </c>
      <c r="F54" s="37" t="s">
        <v>14</v>
      </c>
      <c r="G54" s="38"/>
      <c r="H54" s="39"/>
      <c r="I54" s="328" t="str">
        <f t="shared" si="4"/>
        <v/>
      </c>
    </row>
    <row r="55" spans="1:9" ht="18" customHeight="1">
      <c r="A55" s="391"/>
      <c r="B55" s="13" t="s">
        <v>146</v>
      </c>
      <c r="C55" s="396"/>
      <c r="D55" s="18" t="s">
        <v>147</v>
      </c>
      <c r="E55" s="65" t="s">
        <v>148</v>
      </c>
      <c r="F55" s="50" t="s">
        <v>14</v>
      </c>
      <c r="G55" s="51"/>
      <c r="H55" s="27"/>
      <c r="I55" s="329" t="str">
        <f t="shared" si="4"/>
        <v/>
      </c>
    </row>
    <row r="56" spans="1:9" ht="18" customHeight="1">
      <c r="A56" s="391"/>
      <c r="B56" s="13" t="s">
        <v>149</v>
      </c>
      <c r="C56" s="396"/>
      <c r="D56" s="18" t="s">
        <v>150</v>
      </c>
      <c r="E56" s="65" t="s">
        <v>148</v>
      </c>
      <c r="F56" s="50" t="s">
        <v>14</v>
      </c>
      <c r="G56" s="51"/>
      <c r="H56" s="27"/>
      <c r="I56" s="329" t="str">
        <f t="shared" si="4"/>
        <v/>
      </c>
    </row>
    <row r="57" spans="1:9" ht="18" customHeight="1">
      <c r="A57" s="391"/>
      <c r="B57" s="13" t="s">
        <v>151</v>
      </c>
      <c r="C57" s="397"/>
      <c r="D57" s="18" t="s">
        <v>152</v>
      </c>
      <c r="E57" s="65" t="s">
        <v>129</v>
      </c>
      <c r="F57" s="50" t="s">
        <v>14</v>
      </c>
      <c r="G57" s="66"/>
      <c r="H57" s="27"/>
      <c r="I57" s="329" t="str">
        <f t="shared" si="4"/>
        <v/>
      </c>
    </row>
    <row r="58" spans="1:9" ht="18" customHeight="1">
      <c r="A58" s="391" t="s">
        <v>153</v>
      </c>
      <c r="B58" s="13" t="s">
        <v>154</v>
      </c>
      <c r="C58" s="393" t="s">
        <v>155</v>
      </c>
      <c r="D58" s="67">
        <v>14001</v>
      </c>
      <c r="E58" s="18" t="s">
        <v>156</v>
      </c>
      <c r="F58" s="16"/>
      <c r="G58" s="41" t="s">
        <v>15</v>
      </c>
      <c r="H58" s="27"/>
      <c r="I58" s="321" t="str">
        <f>IF(G58="※　選択してください。","　",G58)</f>
        <v>　</v>
      </c>
    </row>
    <row r="59" spans="1:9" ht="18" customHeight="1">
      <c r="A59" s="391"/>
      <c r="B59" s="13" t="s">
        <v>157</v>
      </c>
      <c r="C59" s="393"/>
      <c r="D59" s="67">
        <v>14002</v>
      </c>
      <c r="E59" s="18" t="s">
        <v>158</v>
      </c>
      <c r="F59" s="16"/>
      <c r="G59" s="41" t="s">
        <v>15</v>
      </c>
      <c r="H59" s="27"/>
      <c r="I59" s="321" t="str">
        <f t="shared" ref="I59:I87" si="5">IF(G59="※　選択してください。","　",G59)</f>
        <v>　</v>
      </c>
    </row>
    <row r="60" spans="1:9" ht="18" customHeight="1">
      <c r="A60" s="391"/>
      <c r="B60" s="13" t="s">
        <v>159</v>
      </c>
      <c r="C60" s="393"/>
      <c r="D60" s="67">
        <v>9000</v>
      </c>
      <c r="E60" s="18" t="s">
        <v>158</v>
      </c>
      <c r="F60" s="16"/>
      <c r="G60" s="41" t="s">
        <v>15</v>
      </c>
      <c r="H60" s="27"/>
      <c r="I60" s="321" t="str">
        <f t="shared" si="5"/>
        <v>　</v>
      </c>
    </row>
    <row r="61" spans="1:9" ht="18" customHeight="1">
      <c r="A61" s="391"/>
      <c r="B61" s="13" t="s">
        <v>160</v>
      </c>
      <c r="C61" s="393"/>
      <c r="D61" s="67">
        <v>9001</v>
      </c>
      <c r="E61" s="18" t="s">
        <v>158</v>
      </c>
      <c r="F61" s="16"/>
      <c r="G61" s="41" t="s">
        <v>15</v>
      </c>
      <c r="H61" s="27"/>
      <c r="I61" s="321" t="str">
        <f t="shared" si="5"/>
        <v>　</v>
      </c>
    </row>
    <row r="62" spans="1:9" ht="18" customHeight="1">
      <c r="A62" s="391"/>
      <c r="B62" s="13" t="s">
        <v>161</v>
      </c>
      <c r="C62" s="393"/>
      <c r="D62" s="67">
        <v>9002</v>
      </c>
      <c r="E62" s="18" t="s">
        <v>158</v>
      </c>
      <c r="F62" s="16"/>
      <c r="G62" s="41" t="s">
        <v>15</v>
      </c>
      <c r="H62" s="27"/>
      <c r="I62" s="321" t="str">
        <f t="shared" si="5"/>
        <v>　</v>
      </c>
    </row>
    <row r="63" spans="1:9" ht="18" customHeight="1">
      <c r="A63" s="391"/>
      <c r="B63" s="13" t="s">
        <v>162</v>
      </c>
      <c r="C63" s="393"/>
      <c r="D63" s="67">
        <v>9003</v>
      </c>
      <c r="E63" s="18" t="s">
        <v>158</v>
      </c>
      <c r="F63" s="16"/>
      <c r="G63" s="41" t="s">
        <v>15</v>
      </c>
      <c r="H63" s="27"/>
      <c r="I63" s="321" t="str">
        <f t="shared" si="5"/>
        <v>　</v>
      </c>
    </row>
    <row r="64" spans="1:9" ht="18" customHeight="1">
      <c r="A64" s="391"/>
      <c r="B64" s="13" t="s">
        <v>163</v>
      </c>
      <c r="C64" s="393"/>
      <c r="D64" s="67">
        <v>9004</v>
      </c>
      <c r="E64" s="18" t="s">
        <v>158</v>
      </c>
      <c r="F64" s="16"/>
      <c r="G64" s="41" t="s">
        <v>15</v>
      </c>
      <c r="H64" s="27"/>
      <c r="I64" s="321" t="str">
        <f t="shared" si="5"/>
        <v>　</v>
      </c>
    </row>
    <row r="65" spans="1:9" ht="18" customHeight="1">
      <c r="A65" s="391" t="s">
        <v>164</v>
      </c>
      <c r="B65" s="13" t="s">
        <v>165</v>
      </c>
      <c r="C65" s="404" t="s">
        <v>166</v>
      </c>
      <c r="D65" s="394" t="s">
        <v>167</v>
      </c>
      <c r="E65" s="285" t="s">
        <v>1937</v>
      </c>
      <c r="F65" s="16" t="s">
        <v>14</v>
      </c>
      <c r="G65" s="68" t="s">
        <v>1891</v>
      </c>
      <c r="H65" s="27"/>
      <c r="I65" s="321" t="str">
        <f t="shared" si="5"/>
        <v>　</v>
      </c>
    </row>
    <row r="66" spans="1:9" ht="18" customHeight="1">
      <c r="A66" s="391"/>
      <c r="B66" s="13" t="s">
        <v>168</v>
      </c>
      <c r="C66" s="404"/>
      <c r="D66" s="394"/>
      <c r="E66" s="285" t="s">
        <v>169</v>
      </c>
      <c r="F66" s="16" t="s">
        <v>14</v>
      </c>
      <c r="G66" s="303" t="s">
        <v>169</v>
      </c>
      <c r="H66" s="27"/>
      <c r="I66" s="321" t="str">
        <f t="shared" si="5"/>
        <v>－</v>
      </c>
    </row>
    <row r="67" spans="1:9" ht="18" customHeight="1">
      <c r="A67" s="391"/>
      <c r="B67" s="13" t="s">
        <v>170</v>
      </c>
      <c r="C67" s="404"/>
      <c r="D67" s="394" t="s">
        <v>171</v>
      </c>
      <c r="E67" s="285" t="s">
        <v>1937</v>
      </c>
      <c r="F67" s="16" t="s">
        <v>14</v>
      </c>
      <c r="G67" s="68" t="s">
        <v>1891</v>
      </c>
      <c r="H67" s="27"/>
      <c r="I67" s="321" t="str">
        <f t="shared" si="5"/>
        <v>　</v>
      </c>
    </row>
    <row r="68" spans="1:9" ht="18" customHeight="1">
      <c r="A68" s="391"/>
      <c r="B68" s="13" t="s">
        <v>172</v>
      </c>
      <c r="C68" s="404"/>
      <c r="D68" s="394"/>
      <c r="E68" s="285" t="s">
        <v>169</v>
      </c>
      <c r="F68" s="16" t="s">
        <v>14</v>
      </c>
      <c r="G68" s="303" t="s">
        <v>169</v>
      </c>
      <c r="H68" s="27"/>
      <c r="I68" s="321" t="str">
        <f t="shared" si="5"/>
        <v>－</v>
      </c>
    </row>
    <row r="69" spans="1:9" ht="18" customHeight="1">
      <c r="A69" s="391"/>
      <c r="B69" s="13" t="s">
        <v>173</v>
      </c>
      <c r="C69" s="404"/>
      <c r="D69" s="394" t="s">
        <v>174</v>
      </c>
      <c r="E69" s="285" t="s">
        <v>1937</v>
      </c>
      <c r="F69" s="16" t="s">
        <v>14</v>
      </c>
      <c r="G69" s="68" t="s">
        <v>1891</v>
      </c>
      <c r="H69" s="27"/>
      <c r="I69" s="321" t="str">
        <f t="shared" si="5"/>
        <v>　</v>
      </c>
    </row>
    <row r="70" spans="1:9" ht="18" customHeight="1">
      <c r="A70" s="391"/>
      <c r="B70" s="13" t="s">
        <v>175</v>
      </c>
      <c r="C70" s="404"/>
      <c r="D70" s="394"/>
      <c r="E70" s="285" t="s">
        <v>169</v>
      </c>
      <c r="F70" s="16" t="s">
        <v>14</v>
      </c>
      <c r="G70" s="303" t="s">
        <v>169</v>
      </c>
      <c r="H70" s="27"/>
      <c r="I70" s="321" t="str">
        <f t="shared" si="5"/>
        <v>－</v>
      </c>
    </row>
    <row r="71" spans="1:9" ht="18" customHeight="1">
      <c r="A71" s="391"/>
      <c r="B71" s="13" t="s">
        <v>176</v>
      </c>
      <c r="C71" s="404"/>
      <c r="D71" s="394" t="s">
        <v>177</v>
      </c>
      <c r="E71" s="285" t="s">
        <v>1937</v>
      </c>
      <c r="F71" s="16" t="s">
        <v>14</v>
      </c>
      <c r="G71" s="68" t="s">
        <v>1891</v>
      </c>
      <c r="H71" s="27"/>
      <c r="I71" s="321" t="str">
        <f t="shared" si="5"/>
        <v>　</v>
      </c>
    </row>
    <row r="72" spans="1:9" ht="18" customHeight="1">
      <c r="A72" s="391"/>
      <c r="B72" s="13" t="s">
        <v>178</v>
      </c>
      <c r="C72" s="404"/>
      <c r="D72" s="394"/>
      <c r="E72" s="285" t="s">
        <v>169</v>
      </c>
      <c r="F72" s="16" t="s">
        <v>14</v>
      </c>
      <c r="G72" s="303" t="s">
        <v>169</v>
      </c>
      <c r="H72" s="27"/>
      <c r="I72" s="321" t="str">
        <f t="shared" si="5"/>
        <v>－</v>
      </c>
    </row>
    <row r="73" spans="1:9" ht="18" customHeight="1">
      <c r="A73" s="391"/>
      <c r="B73" s="13" t="s">
        <v>179</v>
      </c>
      <c r="C73" s="404"/>
      <c r="D73" s="394" t="s">
        <v>180</v>
      </c>
      <c r="E73" s="285" t="s">
        <v>1937</v>
      </c>
      <c r="F73" s="16" t="s">
        <v>14</v>
      </c>
      <c r="G73" s="68" t="s">
        <v>1891</v>
      </c>
      <c r="H73" s="27"/>
      <c r="I73" s="321" t="str">
        <f t="shared" si="5"/>
        <v>　</v>
      </c>
    </row>
    <row r="74" spans="1:9" ht="18" customHeight="1">
      <c r="A74" s="391"/>
      <c r="B74" s="13" t="s">
        <v>181</v>
      </c>
      <c r="C74" s="404"/>
      <c r="D74" s="394"/>
      <c r="E74" s="285" t="s">
        <v>169</v>
      </c>
      <c r="F74" s="16" t="s">
        <v>14</v>
      </c>
      <c r="G74" s="303" t="s">
        <v>169</v>
      </c>
      <c r="H74" s="27"/>
      <c r="I74" s="321" t="str">
        <f t="shared" si="5"/>
        <v>－</v>
      </c>
    </row>
    <row r="75" spans="1:9" ht="18" customHeight="1">
      <c r="A75" s="391"/>
      <c r="B75" s="13" t="s">
        <v>182</v>
      </c>
      <c r="C75" s="404"/>
      <c r="D75" s="405" t="s">
        <v>183</v>
      </c>
      <c r="E75" s="285" t="s">
        <v>1937</v>
      </c>
      <c r="F75" s="16" t="s">
        <v>14</v>
      </c>
      <c r="G75" s="68" t="s">
        <v>1891</v>
      </c>
      <c r="H75" s="27"/>
      <c r="I75" s="321" t="str">
        <f t="shared" si="5"/>
        <v>　</v>
      </c>
    </row>
    <row r="76" spans="1:9" ht="18" customHeight="1">
      <c r="A76" s="391"/>
      <c r="B76" s="13" t="s">
        <v>184</v>
      </c>
      <c r="C76" s="404"/>
      <c r="D76" s="405"/>
      <c r="E76" s="285" t="s">
        <v>169</v>
      </c>
      <c r="F76" s="16" t="s">
        <v>14</v>
      </c>
      <c r="G76" s="303" t="s">
        <v>169</v>
      </c>
      <c r="H76" s="27"/>
      <c r="I76" s="321" t="str">
        <f t="shared" si="5"/>
        <v>－</v>
      </c>
    </row>
    <row r="77" spans="1:9" ht="18" customHeight="1">
      <c r="A77" s="391"/>
      <c r="B77" s="13" t="s">
        <v>185</v>
      </c>
      <c r="C77" s="404"/>
      <c r="D77" s="394" t="s">
        <v>186</v>
      </c>
      <c r="E77" s="285" t="s">
        <v>1937</v>
      </c>
      <c r="F77" s="16" t="s">
        <v>14</v>
      </c>
      <c r="G77" s="68" t="s">
        <v>1891</v>
      </c>
      <c r="H77" s="27"/>
      <c r="I77" s="321" t="str">
        <f t="shared" si="5"/>
        <v>　</v>
      </c>
    </row>
    <row r="78" spans="1:9" ht="18" customHeight="1">
      <c r="A78" s="391"/>
      <c r="B78" s="13" t="s">
        <v>187</v>
      </c>
      <c r="C78" s="404"/>
      <c r="D78" s="394"/>
      <c r="E78" s="285" t="s">
        <v>169</v>
      </c>
      <c r="F78" s="16" t="s">
        <v>14</v>
      </c>
      <c r="G78" s="303" t="s">
        <v>169</v>
      </c>
      <c r="H78" s="27"/>
      <c r="I78" s="321" t="str">
        <f t="shared" si="5"/>
        <v>－</v>
      </c>
    </row>
    <row r="79" spans="1:9" ht="18" customHeight="1">
      <c r="A79" s="391"/>
      <c r="B79" s="13" t="s">
        <v>188</v>
      </c>
      <c r="C79" s="404"/>
      <c r="D79" s="394" t="s">
        <v>189</v>
      </c>
      <c r="E79" s="285" t="s">
        <v>1937</v>
      </c>
      <c r="F79" s="16" t="s">
        <v>14</v>
      </c>
      <c r="G79" s="68" t="s">
        <v>1891</v>
      </c>
      <c r="H79" s="27"/>
      <c r="I79" s="321" t="str">
        <f t="shared" si="5"/>
        <v>　</v>
      </c>
    </row>
    <row r="80" spans="1:9" ht="18" customHeight="1">
      <c r="A80" s="391"/>
      <c r="B80" s="13" t="s">
        <v>190</v>
      </c>
      <c r="C80" s="404"/>
      <c r="D80" s="394"/>
      <c r="E80" s="285" t="s">
        <v>169</v>
      </c>
      <c r="F80" s="16" t="s">
        <v>14</v>
      </c>
      <c r="G80" s="303" t="s">
        <v>169</v>
      </c>
      <c r="H80" s="27"/>
      <c r="I80" s="321" t="str">
        <f t="shared" si="5"/>
        <v>－</v>
      </c>
    </row>
    <row r="81" spans="1:9" ht="18" customHeight="1">
      <c r="A81" s="391"/>
      <c r="B81" s="13" t="s">
        <v>191</v>
      </c>
      <c r="C81" s="404"/>
      <c r="D81" s="394" t="s">
        <v>192</v>
      </c>
      <c r="E81" s="285" t="s">
        <v>1937</v>
      </c>
      <c r="F81" s="16" t="s">
        <v>14</v>
      </c>
      <c r="G81" s="68" t="s">
        <v>1891</v>
      </c>
      <c r="H81" s="27"/>
      <c r="I81" s="321" t="str">
        <f t="shared" si="5"/>
        <v>　</v>
      </c>
    </row>
    <row r="82" spans="1:9" ht="18" customHeight="1">
      <c r="A82" s="391"/>
      <c r="B82" s="13" t="s">
        <v>193</v>
      </c>
      <c r="C82" s="404"/>
      <c r="D82" s="394"/>
      <c r="E82" s="285" t="s">
        <v>169</v>
      </c>
      <c r="F82" s="16" t="s">
        <v>14</v>
      </c>
      <c r="G82" s="303" t="s">
        <v>169</v>
      </c>
      <c r="H82" s="27"/>
      <c r="I82" s="321" t="str">
        <f t="shared" si="5"/>
        <v>－</v>
      </c>
    </row>
    <row r="83" spans="1:9" ht="18" customHeight="1">
      <c r="A83" s="412" t="s">
        <v>11</v>
      </c>
      <c r="B83" s="13" t="s">
        <v>194</v>
      </c>
      <c r="C83" s="402" t="s">
        <v>195</v>
      </c>
      <c r="D83" s="402"/>
      <c r="E83" s="15" t="s">
        <v>13</v>
      </c>
      <c r="F83" s="16" t="s">
        <v>14</v>
      </c>
      <c r="G83" s="68" t="s">
        <v>1891</v>
      </c>
      <c r="H83" s="27"/>
      <c r="I83" s="321" t="str">
        <f t="shared" si="5"/>
        <v>　</v>
      </c>
    </row>
    <row r="84" spans="1:9" ht="18" customHeight="1">
      <c r="A84" s="413"/>
      <c r="B84" s="13" t="s">
        <v>197</v>
      </c>
      <c r="C84" s="402" t="s">
        <v>198</v>
      </c>
      <c r="D84" s="402"/>
      <c r="E84" s="15" t="s">
        <v>13</v>
      </c>
      <c r="F84" s="16" t="s">
        <v>14</v>
      </c>
      <c r="G84" s="68" t="s">
        <v>1891</v>
      </c>
      <c r="H84" s="27"/>
      <c r="I84" s="321" t="str">
        <f t="shared" si="5"/>
        <v>　</v>
      </c>
    </row>
    <row r="85" spans="1:9" ht="18" customHeight="1">
      <c r="A85" s="413"/>
      <c r="B85" s="13" t="s">
        <v>199</v>
      </c>
      <c r="C85" s="18" t="s">
        <v>200</v>
      </c>
      <c r="D85" s="18"/>
      <c r="E85" s="18"/>
      <c r="F85" s="26"/>
      <c r="G85" s="304"/>
      <c r="H85" s="27"/>
      <c r="I85" s="321"/>
    </row>
    <row r="86" spans="1:9" ht="18" customHeight="1">
      <c r="A86" s="413"/>
      <c r="B86" s="13" t="s">
        <v>201</v>
      </c>
      <c r="C86" s="402" t="s">
        <v>202</v>
      </c>
      <c r="D86" s="14" t="s">
        <v>203</v>
      </c>
      <c r="E86" s="287" t="s">
        <v>1860</v>
      </c>
      <c r="F86" s="16" t="s">
        <v>14</v>
      </c>
      <c r="G86" s="68" t="s">
        <v>15</v>
      </c>
      <c r="H86" s="69"/>
      <c r="I86" s="321" t="str">
        <f t="shared" si="5"/>
        <v>　</v>
      </c>
    </row>
    <row r="87" spans="1:9" ht="18" customHeight="1">
      <c r="A87" s="413"/>
      <c r="B87" s="13" t="s">
        <v>204</v>
      </c>
      <c r="C87" s="402"/>
      <c r="D87" s="14" t="s">
        <v>205</v>
      </c>
      <c r="E87" s="287" t="s">
        <v>206</v>
      </c>
      <c r="F87" s="16" t="s">
        <v>14</v>
      </c>
      <c r="G87" s="41" t="s">
        <v>15</v>
      </c>
      <c r="H87" s="69"/>
      <c r="I87" s="321" t="str">
        <f t="shared" si="5"/>
        <v>　</v>
      </c>
    </row>
    <row r="88" spans="1:9" ht="18" customHeight="1">
      <c r="A88" s="413"/>
      <c r="B88" s="13" t="s">
        <v>207</v>
      </c>
      <c r="C88" s="402"/>
      <c r="D88" s="14" t="s">
        <v>208</v>
      </c>
      <c r="E88" s="287" t="s">
        <v>209</v>
      </c>
      <c r="F88" s="16" t="s">
        <v>14</v>
      </c>
      <c r="G88" s="41"/>
      <c r="H88" s="69"/>
      <c r="I88" s="321" t="str">
        <f t="shared" ref="I88:I127" si="6">IF(ISBLANK(G88),"",G88)</f>
        <v/>
      </c>
    </row>
    <row r="89" spans="1:9" ht="18" customHeight="1">
      <c r="A89" s="413"/>
      <c r="B89" s="13" t="s">
        <v>210</v>
      </c>
      <c r="C89" s="402"/>
      <c r="D89" s="14" t="s">
        <v>211</v>
      </c>
      <c r="E89" s="287" t="s">
        <v>158</v>
      </c>
      <c r="F89" s="16" t="s">
        <v>14</v>
      </c>
      <c r="G89" s="70"/>
      <c r="H89" s="69" t="s">
        <v>212</v>
      </c>
      <c r="I89" s="334" t="str">
        <f>IF(ISBLANK(G89),"",G89)</f>
        <v/>
      </c>
    </row>
    <row r="90" spans="1:9" ht="18" customHeight="1">
      <c r="A90" s="413"/>
      <c r="B90" s="13" t="s">
        <v>213</v>
      </c>
      <c r="C90" s="402" t="s">
        <v>214</v>
      </c>
      <c r="D90" s="14" t="s">
        <v>215</v>
      </c>
      <c r="E90" s="287" t="s">
        <v>1860</v>
      </c>
      <c r="F90" s="16" t="s">
        <v>14</v>
      </c>
      <c r="G90" s="41" t="s">
        <v>15</v>
      </c>
      <c r="H90" s="69"/>
      <c r="I90" s="321" t="str">
        <f>IF(G90="※　選択してください。","　",G90)</f>
        <v>　</v>
      </c>
    </row>
    <row r="91" spans="1:9" ht="18" customHeight="1">
      <c r="A91" s="413"/>
      <c r="B91" s="13" t="s">
        <v>216</v>
      </c>
      <c r="C91" s="402"/>
      <c r="D91" s="14" t="s">
        <v>217</v>
      </c>
      <c r="E91" s="287" t="s">
        <v>206</v>
      </c>
      <c r="F91" s="16" t="s">
        <v>14</v>
      </c>
      <c r="G91" s="41" t="s">
        <v>15</v>
      </c>
      <c r="H91" s="69"/>
      <c r="I91" s="321" t="str">
        <f>IF(G91="※　選択してください。","　",G91)</f>
        <v>　</v>
      </c>
    </row>
    <row r="92" spans="1:9" ht="18" customHeight="1">
      <c r="A92" s="413"/>
      <c r="B92" s="13" t="s">
        <v>218</v>
      </c>
      <c r="C92" s="402"/>
      <c r="D92" s="14" t="s">
        <v>219</v>
      </c>
      <c r="E92" s="287" t="s">
        <v>209</v>
      </c>
      <c r="F92" s="16" t="s">
        <v>14</v>
      </c>
      <c r="G92" s="41"/>
      <c r="H92" s="69"/>
      <c r="I92" s="321" t="str">
        <f t="shared" si="6"/>
        <v/>
      </c>
    </row>
    <row r="93" spans="1:9" ht="18" customHeight="1">
      <c r="A93" s="413"/>
      <c r="B93" s="13" t="s">
        <v>220</v>
      </c>
      <c r="C93" s="402"/>
      <c r="D93" s="14" t="s">
        <v>211</v>
      </c>
      <c r="E93" s="287" t="s">
        <v>158</v>
      </c>
      <c r="F93" s="16" t="s">
        <v>14</v>
      </c>
      <c r="G93" s="70"/>
      <c r="H93" s="69" t="s">
        <v>212</v>
      </c>
      <c r="I93" s="334" t="str">
        <f t="shared" si="6"/>
        <v/>
      </c>
    </row>
    <row r="94" spans="1:9" ht="18" customHeight="1">
      <c r="A94" s="413"/>
      <c r="B94" s="13" t="s">
        <v>221</v>
      </c>
      <c r="C94" s="402" t="s">
        <v>222</v>
      </c>
      <c r="D94" s="14" t="s">
        <v>223</v>
      </c>
      <c r="E94" s="287" t="s">
        <v>1860</v>
      </c>
      <c r="F94" s="16" t="s">
        <v>14</v>
      </c>
      <c r="G94" s="41" t="s">
        <v>15</v>
      </c>
      <c r="H94" s="69"/>
      <c r="I94" s="321" t="str">
        <f>IF(G94="※　選択してください。","　",G94)</f>
        <v>　</v>
      </c>
    </row>
    <row r="95" spans="1:9" ht="18" customHeight="1">
      <c r="A95" s="413"/>
      <c r="B95" s="13" t="s">
        <v>224</v>
      </c>
      <c r="C95" s="402"/>
      <c r="D95" s="14" t="s">
        <v>225</v>
      </c>
      <c r="E95" s="287" t="s">
        <v>206</v>
      </c>
      <c r="F95" s="16" t="s">
        <v>14</v>
      </c>
      <c r="G95" s="41" t="s">
        <v>15</v>
      </c>
      <c r="H95" s="69"/>
      <c r="I95" s="321" t="str">
        <f>IF(G95="※　選択してください。","　",G95)</f>
        <v>　</v>
      </c>
    </row>
    <row r="96" spans="1:9" ht="18" customHeight="1">
      <c r="A96" s="413"/>
      <c r="B96" s="13" t="s">
        <v>226</v>
      </c>
      <c r="C96" s="402"/>
      <c r="D96" s="14" t="s">
        <v>227</v>
      </c>
      <c r="E96" s="287" t="s">
        <v>209</v>
      </c>
      <c r="F96" s="16" t="s">
        <v>14</v>
      </c>
      <c r="G96" s="41"/>
      <c r="H96" s="69"/>
      <c r="I96" s="321" t="str">
        <f t="shared" si="6"/>
        <v/>
      </c>
    </row>
    <row r="97" spans="1:9" ht="18" customHeight="1">
      <c r="A97" s="413"/>
      <c r="B97" s="13" t="s">
        <v>228</v>
      </c>
      <c r="C97" s="402"/>
      <c r="D97" s="14" t="s">
        <v>211</v>
      </c>
      <c r="E97" s="18" t="s">
        <v>158</v>
      </c>
      <c r="F97" s="16" t="s">
        <v>14</v>
      </c>
      <c r="G97" s="70"/>
      <c r="H97" s="69" t="s">
        <v>212</v>
      </c>
      <c r="I97" s="334" t="str">
        <f t="shared" si="6"/>
        <v/>
      </c>
    </row>
    <row r="98" spans="1:9" ht="18" customHeight="1">
      <c r="A98" s="413"/>
      <c r="B98" s="13" t="s">
        <v>229</v>
      </c>
      <c r="C98" s="393" t="s">
        <v>1889</v>
      </c>
      <c r="D98" s="394" t="s">
        <v>231</v>
      </c>
      <c r="E98" s="18" t="s">
        <v>232</v>
      </c>
      <c r="F98" s="16" t="s">
        <v>14</v>
      </c>
      <c r="G98" s="41" t="s">
        <v>15</v>
      </c>
      <c r="H98" s="27"/>
      <c r="I98" s="321" t="str">
        <f>IF(G98="※　選択してください。","　",G98)</f>
        <v>　</v>
      </c>
    </row>
    <row r="99" spans="1:9" ht="18" customHeight="1">
      <c r="A99" s="413"/>
      <c r="B99" s="13" t="s">
        <v>233</v>
      </c>
      <c r="C99" s="393"/>
      <c r="D99" s="394"/>
      <c r="E99" s="18" t="s">
        <v>234</v>
      </c>
      <c r="F99" s="16" t="s">
        <v>14</v>
      </c>
      <c r="G99" s="41"/>
      <c r="H99" s="27"/>
      <c r="I99" s="321" t="str">
        <f t="shared" si="6"/>
        <v/>
      </c>
    </row>
    <row r="100" spans="1:9" ht="18" customHeight="1">
      <c r="A100" s="413"/>
      <c r="B100" s="13" t="s">
        <v>235</v>
      </c>
      <c r="C100" s="393"/>
      <c r="D100" s="18" t="s">
        <v>236</v>
      </c>
      <c r="E100" s="18" t="s">
        <v>1939</v>
      </c>
      <c r="F100" s="16" t="s">
        <v>14</v>
      </c>
      <c r="G100" s="71"/>
      <c r="H100" s="27"/>
      <c r="I100" s="335" t="str">
        <f t="shared" si="6"/>
        <v/>
      </c>
    </row>
    <row r="101" spans="1:9" ht="18" customHeight="1">
      <c r="A101" s="413"/>
      <c r="B101" s="13" t="s">
        <v>237</v>
      </c>
      <c r="C101" s="18" t="s">
        <v>238</v>
      </c>
      <c r="D101" s="18" t="s">
        <v>239</v>
      </c>
      <c r="E101" s="18" t="s">
        <v>1940</v>
      </c>
      <c r="F101" s="16" t="s">
        <v>14</v>
      </c>
      <c r="G101" s="71"/>
      <c r="H101" s="27"/>
      <c r="I101" s="335" t="str">
        <f t="shared" si="6"/>
        <v/>
      </c>
    </row>
    <row r="102" spans="1:9" ht="18" customHeight="1">
      <c r="A102" s="413"/>
      <c r="B102" s="13" t="s">
        <v>240</v>
      </c>
      <c r="C102" s="394" t="s">
        <v>241</v>
      </c>
      <c r="D102" s="394"/>
      <c r="E102" s="18" t="s">
        <v>242</v>
      </c>
      <c r="F102" s="16" t="s">
        <v>14</v>
      </c>
      <c r="G102" s="41" t="s">
        <v>15</v>
      </c>
      <c r="H102" s="27"/>
      <c r="I102" s="321" t="str">
        <f>IF(G102="※　選択してください。","　",G102)</f>
        <v>　</v>
      </c>
    </row>
    <row r="103" spans="1:9" ht="18" customHeight="1">
      <c r="A103" s="413"/>
      <c r="B103" s="13" t="s">
        <v>243</v>
      </c>
      <c r="C103" s="394" t="s">
        <v>244</v>
      </c>
      <c r="D103" s="394"/>
      <c r="E103" s="18" t="s">
        <v>89</v>
      </c>
      <c r="F103" s="16" t="s">
        <v>14</v>
      </c>
      <c r="G103" s="41"/>
      <c r="H103" s="27" t="s">
        <v>90</v>
      </c>
      <c r="I103" s="321" t="str">
        <f t="shared" si="6"/>
        <v/>
      </c>
    </row>
    <row r="104" spans="1:9" ht="18" customHeight="1">
      <c r="A104" s="413"/>
      <c r="B104" s="13" t="s">
        <v>245</v>
      </c>
      <c r="C104" s="394" t="s">
        <v>246</v>
      </c>
      <c r="D104" s="394"/>
      <c r="E104" s="18" t="s">
        <v>247</v>
      </c>
      <c r="F104" s="16" t="s">
        <v>14</v>
      </c>
      <c r="G104" s="70"/>
      <c r="H104" s="27" t="s">
        <v>212</v>
      </c>
      <c r="I104" s="336" t="str">
        <f t="shared" si="6"/>
        <v/>
      </c>
    </row>
    <row r="105" spans="1:9" ht="18" customHeight="1">
      <c r="A105" s="413"/>
      <c r="B105" s="13" t="s">
        <v>248</v>
      </c>
      <c r="C105" s="394" t="s">
        <v>249</v>
      </c>
      <c r="D105" s="394"/>
      <c r="E105" s="18" t="s">
        <v>250</v>
      </c>
      <c r="F105" s="16" t="s">
        <v>14</v>
      </c>
      <c r="G105" s="70"/>
      <c r="H105" s="27" t="s">
        <v>212</v>
      </c>
      <c r="I105" s="336" t="str">
        <f t="shared" si="6"/>
        <v/>
      </c>
    </row>
    <row r="106" spans="1:9" ht="18" customHeight="1">
      <c r="A106" s="413"/>
      <c r="B106" s="13" t="s">
        <v>251</v>
      </c>
      <c r="C106" s="409" t="s">
        <v>342</v>
      </c>
      <c r="D106" s="18" t="s">
        <v>1865</v>
      </c>
      <c r="E106" s="399" t="s">
        <v>1868</v>
      </c>
      <c r="F106" s="72" t="s">
        <v>14</v>
      </c>
      <c r="G106" s="41"/>
      <c r="H106" s="27" t="s">
        <v>92</v>
      </c>
      <c r="I106" s="321" t="str">
        <f t="shared" si="6"/>
        <v/>
      </c>
    </row>
    <row r="107" spans="1:9" ht="18" customHeight="1">
      <c r="A107" s="413"/>
      <c r="B107" s="13" t="s">
        <v>253</v>
      </c>
      <c r="C107" s="410"/>
      <c r="D107" s="18" t="s">
        <v>1866</v>
      </c>
      <c r="E107" s="400"/>
      <c r="F107" s="72" t="s">
        <v>14</v>
      </c>
      <c r="G107" s="41"/>
      <c r="H107" s="27" t="s">
        <v>92</v>
      </c>
      <c r="I107" s="321" t="str">
        <f t="shared" si="6"/>
        <v/>
      </c>
    </row>
    <row r="108" spans="1:9" ht="18" customHeight="1">
      <c r="A108" s="413"/>
      <c r="B108" s="13" t="s">
        <v>255</v>
      </c>
      <c r="C108" s="410"/>
      <c r="D108" s="18" t="s">
        <v>1867</v>
      </c>
      <c r="E108" s="401"/>
      <c r="F108" s="72" t="s">
        <v>14</v>
      </c>
      <c r="G108" s="41"/>
      <c r="H108" s="27" t="s">
        <v>92</v>
      </c>
      <c r="I108" s="321" t="str">
        <f t="shared" si="6"/>
        <v/>
      </c>
    </row>
    <row r="109" spans="1:9" ht="18" customHeight="1">
      <c r="A109" s="413"/>
      <c r="B109" s="13" t="s">
        <v>257</v>
      </c>
      <c r="C109" s="411"/>
      <c r="D109" s="18" t="s">
        <v>258</v>
      </c>
      <c r="E109" s="73" t="s">
        <v>1869</v>
      </c>
      <c r="F109" s="72" t="s">
        <v>14</v>
      </c>
      <c r="G109" s="41"/>
      <c r="H109" s="27" t="s">
        <v>92</v>
      </c>
      <c r="I109" s="321" t="str">
        <f t="shared" si="6"/>
        <v/>
      </c>
    </row>
    <row r="110" spans="1:9" ht="18" customHeight="1">
      <c r="A110" s="420" t="s">
        <v>17</v>
      </c>
      <c r="B110" s="13" t="s">
        <v>259</v>
      </c>
      <c r="C110" s="393" t="s">
        <v>260</v>
      </c>
      <c r="D110" s="394" t="s">
        <v>261</v>
      </c>
      <c r="E110" s="54" t="s">
        <v>262</v>
      </c>
      <c r="F110" s="16"/>
      <c r="G110" s="74"/>
      <c r="H110" s="27"/>
      <c r="I110" s="321" t="str">
        <f t="shared" si="6"/>
        <v/>
      </c>
    </row>
    <row r="111" spans="1:9" ht="18" customHeight="1">
      <c r="A111" s="423"/>
      <c r="B111" s="13" t="s">
        <v>263</v>
      </c>
      <c r="C111" s="393"/>
      <c r="D111" s="394"/>
      <c r="E111" s="286" t="s">
        <v>1941</v>
      </c>
      <c r="F111" s="16"/>
      <c r="G111" s="75"/>
      <c r="H111" s="27"/>
      <c r="I111" s="335" t="str">
        <f t="shared" si="6"/>
        <v/>
      </c>
    </row>
    <row r="112" spans="1:9" ht="18" customHeight="1">
      <c r="A112" s="423"/>
      <c r="B112" s="13" t="s">
        <v>264</v>
      </c>
      <c r="C112" s="393"/>
      <c r="D112" s="394" t="s">
        <v>265</v>
      </c>
      <c r="E112" s="286" t="s">
        <v>262</v>
      </c>
      <c r="F112" s="16"/>
      <c r="G112" s="74"/>
      <c r="H112" s="27"/>
      <c r="I112" s="321" t="str">
        <f t="shared" si="6"/>
        <v/>
      </c>
    </row>
    <row r="113" spans="1:9" ht="18" customHeight="1">
      <c r="A113" s="423"/>
      <c r="B113" s="13" t="s">
        <v>266</v>
      </c>
      <c r="C113" s="393"/>
      <c r="D113" s="394"/>
      <c r="E113" s="286" t="s">
        <v>1941</v>
      </c>
      <c r="F113" s="16"/>
      <c r="G113" s="75"/>
      <c r="H113" s="27"/>
      <c r="I113" s="335" t="str">
        <f t="shared" si="6"/>
        <v/>
      </c>
    </row>
    <row r="114" spans="1:9" ht="18" customHeight="1">
      <c r="A114" s="423"/>
      <c r="B114" s="13" t="s">
        <v>267</v>
      </c>
      <c r="C114" s="393"/>
      <c r="D114" s="394" t="s">
        <v>268</v>
      </c>
      <c r="E114" s="286" t="s">
        <v>262</v>
      </c>
      <c r="F114" s="16"/>
      <c r="G114" s="74"/>
      <c r="H114" s="27"/>
      <c r="I114" s="321" t="str">
        <f t="shared" si="6"/>
        <v/>
      </c>
    </row>
    <row r="115" spans="1:9" ht="18" customHeight="1">
      <c r="A115" s="423"/>
      <c r="B115" s="13" t="s">
        <v>269</v>
      </c>
      <c r="C115" s="393"/>
      <c r="D115" s="394"/>
      <c r="E115" s="286" t="s">
        <v>1941</v>
      </c>
      <c r="F115" s="16"/>
      <c r="G115" s="75"/>
      <c r="H115" s="27"/>
      <c r="I115" s="335" t="str">
        <f t="shared" si="6"/>
        <v/>
      </c>
    </row>
    <row r="116" spans="1:9" ht="18" customHeight="1">
      <c r="A116" s="423"/>
      <c r="B116" s="13" t="s">
        <v>270</v>
      </c>
      <c r="C116" s="393"/>
      <c r="D116" s="394" t="s">
        <v>271</v>
      </c>
      <c r="E116" s="286" t="s">
        <v>262</v>
      </c>
      <c r="F116" s="16"/>
      <c r="G116" s="74"/>
      <c r="H116" s="27"/>
      <c r="I116" s="321" t="str">
        <f t="shared" si="6"/>
        <v/>
      </c>
    </row>
    <row r="117" spans="1:9" ht="18" customHeight="1">
      <c r="A117" s="423"/>
      <c r="B117" s="13" t="s">
        <v>272</v>
      </c>
      <c r="C117" s="393"/>
      <c r="D117" s="394"/>
      <c r="E117" s="286" t="s">
        <v>1941</v>
      </c>
      <c r="F117" s="16"/>
      <c r="G117" s="75"/>
      <c r="H117" s="27"/>
      <c r="I117" s="335" t="str">
        <f t="shared" si="6"/>
        <v/>
      </c>
    </row>
    <row r="118" spans="1:9" ht="18" customHeight="1">
      <c r="A118" s="423"/>
      <c r="B118" s="13" t="s">
        <v>273</v>
      </c>
      <c r="C118" s="393"/>
      <c r="D118" s="394" t="s">
        <v>274</v>
      </c>
      <c r="E118" s="286" t="s">
        <v>262</v>
      </c>
      <c r="F118" s="16"/>
      <c r="G118" s="74"/>
      <c r="H118" s="27"/>
      <c r="I118" s="321" t="str">
        <f t="shared" si="6"/>
        <v/>
      </c>
    </row>
    <row r="119" spans="1:9" ht="18" customHeight="1">
      <c r="A119" s="423"/>
      <c r="B119" s="13" t="s">
        <v>275</v>
      </c>
      <c r="C119" s="393"/>
      <c r="D119" s="394"/>
      <c r="E119" s="286" t="s">
        <v>1941</v>
      </c>
      <c r="F119" s="16"/>
      <c r="G119" s="75"/>
      <c r="H119" s="27"/>
      <c r="I119" s="335" t="str">
        <f t="shared" si="6"/>
        <v/>
      </c>
    </row>
    <row r="120" spans="1:9" ht="18" customHeight="1">
      <c r="A120" s="423"/>
      <c r="B120" s="13" t="s">
        <v>276</v>
      </c>
      <c r="C120" s="393"/>
      <c r="D120" s="394" t="s">
        <v>277</v>
      </c>
      <c r="E120" s="286" t="s">
        <v>262</v>
      </c>
      <c r="F120" s="16"/>
      <c r="G120" s="74"/>
      <c r="H120" s="27"/>
      <c r="I120" s="321" t="str">
        <f t="shared" si="6"/>
        <v/>
      </c>
    </row>
    <row r="121" spans="1:9" ht="18" customHeight="1">
      <c r="A121" s="423"/>
      <c r="B121" s="13" t="s">
        <v>278</v>
      </c>
      <c r="C121" s="393"/>
      <c r="D121" s="394"/>
      <c r="E121" s="286" t="s">
        <v>1941</v>
      </c>
      <c r="F121" s="16"/>
      <c r="G121" s="75"/>
      <c r="H121" s="27"/>
      <c r="I121" s="335" t="str">
        <f t="shared" si="6"/>
        <v/>
      </c>
    </row>
    <row r="122" spans="1:9" ht="18" customHeight="1">
      <c r="A122" s="423"/>
      <c r="B122" s="13" t="s">
        <v>279</v>
      </c>
      <c r="C122" s="393"/>
      <c r="D122" s="394" t="s">
        <v>280</v>
      </c>
      <c r="E122" s="286" t="s">
        <v>262</v>
      </c>
      <c r="F122" s="16"/>
      <c r="G122" s="74"/>
      <c r="H122" s="27"/>
      <c r="I122" s="321" t="str">
        <f t="shared" si="6"/>
        <v/>
      </c>
    </row>
    <row r="123" spans="1:9" ht="18" customHeight="1">
      <c r="A123" s="423"/>
      <c r="B123" s="13" t="s">
        <v>281</v>
      </c>
      <c r="C123" s="393"/>
      <c r="D123" s="394"/>
      <c r="E123" s="286" t="s">
        <v>1941</v>
      </c>
      <c r="F123" s="16"/>
      <c r="G123" s="75"/>
      <c r="H123" s="27"/>
      <c r="I123" s="335" t="str">
        <f t="shared" si="6"/>
        <v/>
      </c>
    </row>
    <row r="124" spans="1:9" ht="18" customHeight="1">
      <c r="A124" s="423"/>
      <c r="B124" s="13" t="s">
        <v>282</v>
      </c>
      <c r="C124" s="393"/>
      <c r="D124" s="394" t="s">
        <v>283</v>
      </c>
      <c r="E124" s="286" t="s">
        <v>262</v>
      </c>
      <c r="F124" s="16"/>
      <c r="G124" s="74"/>
      <c r="H124" s="27"/>
      <c r="I124" s="321" t="str">
        <f t="shared" si="6"/>
        <v/>
      </c>
    </row>
    <row r="125" spans="1:9" ht="18" customHeight="1">
      <c r="A125" s="423"/>
      <c r="B125" s="13" t="s">
        <v>284</v>
      </c>
      <c r="C125" s="393"/>
      <c r="D125" s="394"/>
      <c r="E125" s="286" t="s">
        <v>1941</v>
      </c>
      <c r="F125" s="16"/>
      <c r="G125" s="75"/>
      <c r="H125" s="27"/>
      <c r="I125" s="335" t="str">
        <f t="shared" si="6"/>
        <v/>
      </c>
    </row>
    <row r="126" spans="1:9" ht="18" customHeight="1">
      <c r="A126" s="423"/>
      <c r="B126" s="13" t="s">
        <v>285</v>
      </c>
      <c r="C126" s="393"/>
      <c r="D126" s="394" t="s">
        <v>286</v>
      </c>
      <c r="E126" s="286" t="s">
        <v>262</v>
      </c>
      <c r="F126" s="16"/>
      <c r="G126" s="74"/>
      <c r="H126" s="27"/>
      <c r="I126" s="321" t="str">
        <f t="shared" si="6"/>
        <v/>
      </c>
    </row>
    <row r="127" spans="1:9" ht="18" customHeight="1">
      <c r="A127" s="423"/>
      <c r="B127" s="13" t="s">
        <v>287</v>
      </c>
      <c r="C127" s="393"/>
      <c r="D127" s="394"/>
      <c r="E127" s="286" t="s">
        <v>1941</v>
      </c>
      <c r="F127" s="16"/>
      <c r="G127" s="75"/>
      <c r="H127" s="27"/>
      <c r="I127" s="335" t="str">
        <f t="shared" si="6"/>
        <v/>
      </c>
    </row>
    <row r="128" spans="1:9" ht="18" customHeight="1">
      <c r="A128" s="421"/>
      <c r="B128" s="13" t="s">
        <v>288</v>
      </c>
      <c r="C128" s="387" t="s">
        <v>241</v>
      </c>
      <c r="D128" s="387"/>
      <c r="E128" s="18" t="s">
        <v>242</v>
      </c>
      <c r="F128" s="16" t="s">
        <v>14</v>
      </c>
      <c r="G128" s="41" t="s">
        <v>15</v>
      </c>
      <c r="H128" s="27"/>
      <c r="I128" s="321" t="str">
        <f>IF(G128="※　選択してください。","　",G128)</f>
        <v>　</v>
      </c>
    </row>
    <row r="129" spans="1:9" ht="18" customHeight="1">
      <c r="A129" s="421"/>
      <c r="B129" s="13" t="s">
        <v>290</v>
      </c>
      <c r="C129" s="383" t="s">
        <v>88</v>
      </c>
      <c r="D129" s="383"/>
      <c r="E129" s="18" t="s">
        <v>89</v>
      </c>
      <c r="F129" s="16" t="s">
        <v>14</v>
      </c>
      <c r="G129" s="41"/>
      <c r="H129" s="27" t="s">
        <v>90</v>
      </c>
      <c r="I129" s="321" t="str">
        <f t="shared" ref="I129:I161" si="7">IF(ISBLANK(G129),"",G129)</f>
        <v/>
      </c>
    </row>
    <row r="130" spans="1:9" ht="18" customHeight="1">
      <c r="A130" s="421"/>
      <c r="B130" s="13" t="s">
        <v>291</v>
      </c>
      <c r="C130" s="383" t="s">
        <v>292</v>
      </c>
      <c r="D130" s="383"/>
      <c r="E130" s="18" t="s">
        <v>247</v>
      </c>
      <c r="F130" s="16" t="s">
        <v>14</v>
      </c>
      <c r="G130" s="41"/>
      <c r="H130" s="27" t="s">
        <v>212</v>
      </c>
      <c r="I130" s="336" t="str">
        <f t="shared" si="7"/>
        <v/>
      </c>
    </row>
    <row r="131" spans="1:9" ht="18" customHeight="1">
      <c r="A131" s="421"/>
      <c r="B131" s="13" t="s">
        <v>293</v>
      </c>
      <c r="C131" s="383" t="s">
        <v>249</v>
      </c>
      <c r="D131" s="383"/>
      <c r="E131" s="18" t="s">
        <v>250</v>
      </c>
      <c r="F131" s="16" t="s">
        <v>14</v>
      </c>
      <c r="G131" s="41"/>
      <c r="H131" s="27" t="s">
        <v>212</v>
      </c>
      <c r="I131" s="336" t="str">
        <f t="shared" si="7"/>
        <v/>
      </c>
    </row>
    <row r="132" spans="1:9" ht="18" customHeight="1">
      <c r="A132" s="421"/>
      <c r="B132" s="13" t="s">
        <v>295</v>
      </c>
      <c r="C132" s="406" t="s">
        <v>1870</v>
      </c>
      <c r="D132" s="18" t="s">
        <v>1871</v>
      </c>
      <c r="E132" s="18" t="s">
        <v>1875</v>
      </c>
      <c r="F132" s="16" t="s">
        <v>14</v>
      </c>
      <c r="G132" s="76"/>
      <c r="H132" s="27" t="s">
        <v>92</v>
      </c>
      <c r="I132" s="321" t="str">
        <f t="shared" si="7"/>
        <v/>
      </c>
    </row>
    <row r="133" spans="1:9" ht="18" customHeight="1">
      <c r="A133" s="421"/>
      <c r="B133" s="13" t="s">
        <v>297</v>
      </c>
      <c r="C133" s="407"/>
      <c r="D133" s="18" t="s">
        <v>1872</v>
      </c>
      <c r="E133" s="18" t="s">
        <v>1875</v>
      </c>
      <c r="F133" s="16" t="s">
        <v>14</v>
      </c>
      <c r="G133" s="76"/>
      <c r="H133" s="27" t="s">
        <v>92</v>
      </c>
      <c r="I133" s="321" t="str">
        <f t="shared" si="7"/>
        <v/>
      </c>
    </row>
    <row r="134" spans="1:9" ht="18" customHeight="1">
      <c r="A134" s="422"/>
      <c r="B134" s="13" t="s">
        <v>299</v>
      </c>
      <c r="C134" s="408"/>
      <c r="D134" s="18" t="s">
        <v>1873</v>
      </c>
      <c r="E134" s="18" t="s">
        <v>1874</v>
      </c>
      <c r="F134" s="16" t="s">
        <v>35</v>
      </c>
      <c r="G134" s="77"/>
      <c r="H134" s="27" t="s">
        <v>92</v>
      </c>
      <c r="I134" s="321">
        <f>SUM(I132:I133)</f>
        <v>0</v>
      </c>
    </row>
    <row r="135" spans="1:9" ht="18" customHeight="1">
      <c r="A135" s="420" t="s">
        <v>23</v>
      </c>
      <c r="B135" s="13" t="s">
        <v>301</v>
      </c>
      <c r="C135" s="393" t="s">
        <v>1888</v>
      </c>
      <c r="D135" s="15" t="s">
        <v>303</v>
      </c>
      <c r="E135" s="15" t="s">
        <v>13</v>
      </c>
      <c r="F135" s="16"/>
      <c r="G135" s="68" t="s">
        <v>1891</v>
      </c>
      <c r="H135" s="27"/>
      <c r="I135" s="321" t="str">
        <f t="shared" ref="I135:I140" si="8">IF(G135="※　選択してください。","　",G135)</f>
        <v>　</v>
      </c>
    </row>
    <row r="136" spans="1:9" ht="18" customHeight="1">
      <c r="A136" s="421"/>
      <c r="B136" s="13" t="s">
        <v>304</v>
      </c>
      <c r="C136" s="393"/>
      <c r="D136" s="15" t="s">
        <v>305</v>
      </c>
      <c r="E136" s="18" t="s">
        <v>158</v>
      </c>
      <c r="F136" s="16"/>
      <c r="G136" s="68" t="s">
        <v>1891</v>
      </c>
      <c r="H136" s="27"/>
      <c r="I136" s="321" t="str">
        <f>IF(G136="※　選択してください。","　",G136)</f>
        <v>　</v>
      </c>
    </row>
    <row r="137" spans="1:9" ht="18" customHeight="1">
      <c r="A137" s="421"/>
      <c r="B137" s="13" t="s">
        <v>306</v>
      </c>
      <c r="C137" s="393"/>
      <c r="D137" s="15" t="s">
        <v>307</v>
      </c>
      <c r="E137" s="18" t="s">
        <v>158</v>
      </c>
      <c r="F137" s="16"/>
      <c r="G137" s="68" t="s">
        <v>1891</v>
      </c>
      <c r="H137" s="27"/>
      <c r="I137" s="321" t="str">
        <f t="shared" si="8"/>
        <v>　</v>
      </c>
    </row>
    <row r="138" spans="1:9" ht="18" customHeight="1">
      <c r="A138" s="421"/>
      <c r="B138" s="13" t="s">
        <v>308</v>
      </c>
      <c r="C138" s="393"/>
      <c r="D138" s="15" t="s">
        <v>309</v>
      </c>
      <c r="E138" s="18" t="s">
        <v>158</v>
      </c>
      <c r="F138" s="16"/>
      <c r="G138" s="68" t="s">
        <v>1891</v>
      </c>
      <c r="H138" s="27"/>
      <c r="I138" s="321" t="str">
        <f t="shared" si="8"/>
        <v>　</v>
      </c>
    </row>
    <row r="139" spans="1:9" ht="18" customHeight="1">
      <c r="A139" s="421"/>
      <c r="B139" s="13" t="s">
        <v>310</v>
      </c>
      <c r="C139" s="393"/>
      <c r="D139" s="15" t="s">
        <v>311</v>
      </c>
      <c r="E139" s="18" t="s">
        <v>158</v>
      </c>
      <c r="F139" s="16"/>
      <c r="G139" s="68" t="s">
        <v>1891</v>
      </c>
      <c r="H139" s="27"/>
      <c r="I139" s="321" t="str">
        <f t="shared" si="8"/>
        <v>　</v>
      </c>
    </row>
    <row r="140" spans="1:9" ht="18" customHeight="1">
      <c r="A140" s="421"/>
      <c r="B140" s="13" t="s">
        <v>312</v>
      </c>
      <c r="C140" s="393"/>
      <c r="D140" s="15" t="s">
        <v>313</v>
      </c>
      <c r="E140" s="18" t="s">
        <v>158</v>
      </c>
      <c r="F140" s="16"/>
      <c r="G140" s="68" t="s">
        <v>1891</v>
      </c>
      <c r="H140" s="27"/>
      <c r="I140" s="321" t="str">
        <f t="shared" si="8"/>
        <v>　</v>
      </c>
    </row>
    <row r="141" spans="1:9" ht="18" customHeight="1">
      <c r="A141" s="421"/>
      <c r="B141" s="13" t="s">
        <v>314</v>
      </c>
      <c r="C141" s="393"/>
      <c r="D141" s="402" t="s">
        <v>315</v>
      </c>
      <c r="E141" s="15" t="s">
        <v>316</v>
      </c>
      <c r="F141" s="16"/>
      <c r="G141" s="41"/>
      <c r="H141" s="27"/>
      <c r="I141" s="321" t="str">
        <f>IF(ISBLANK(G141),"　",G141)</f>
        <v>　</v>
      </c>
    </row>
    <row r="142" spans="1:9" ht="18" customHeight="1">
      <c r="A142" s="421"/>
      <c r="B142" s="13" t="s">
        <v>317</v>
      </c>
      <c r="C142" s="393"/>
      <c r="D142" s="402"/>
      <c r="E142" s="15" t="s">
        <v>13</v>
      </c>
      <c r="F142" s="16"/>
      <c r="G142" s="68" t="s">
        <v>1891</v>
      </c>
      <c r="H142" s="27"/>
      <c r="I142" s="321" t="str">
        <f>IF(G142="※　選択してください。","　",G142)</f>
        <v>　</v>
      </c>
    </row>
    <row r="143" spans="1:9" ht="18" customHeight="1">
      <c r="A143" s="421"/>
      <c r="B143" s="13" t="s">
        <v>318</v>
      </c>
      <c r="C143" s="393"/>
      <c r="D143" s="18" t="s">
        <v>319</v>
      </c>
      <c r="E143" s="15" t="s">
        <v>320</v>
      </c>
      <c r="F143" s="16"/>
      <c r="G143" s="41"/>
      <c r="H143" s="27" t="s">
        <v>92</v>
      </c>
      <c r="I143" s="321" t="str">
        <f t="shared" si="7"/>
        <v/>
      </c>
    </row>
    <row r="144" spans="1:9" ht="18" customHeight="1">
      <c r="A144" s="421"/>
      <c r="B144" s="13" t="s">
        <v>321</v>
      </c>
      <c r="C144" s="393"/>
      <c r="D144" s="18" t="s">
        <v>322</v>
      </c>
      <c r="E144" s="18" t="s">
        <v>158</v>
      </c>
      <c r="F144" s="16"/>
      <c r="G144" s="41"/>
      <c r="H144" s="27" t="s">
        <v>92</v>
      </c>
      <c r="I144" s="321" t="str">
        <f t="shared" si="7"/>
        <v/>
      </c>
    </row>
    <row r="145" spans="1:11" ht="18" customHeight="1">
      <c r="A145" s="421"/>
      <c r="B145" s="13" t="s">
        <v>323</v>
      </c>
      <c r="C145" s="393"/>
      <c r="D145" s="18" t="s">
        <v>324</v>
      </c>
      <c r="E145" s="18" t="s">
        <v>158</v>
      </c>
      <c r="F145" s="16"/>
      <c r="G145" s="41"/>
      <c r="H145" s="27" t="s">
        <v>92</v>
      </c>
      <c r="I145" s="321" t="str">
        <f t="shared" si="7"/>
        <v/>
      </c>
    </row>
    <row r="146" spans="1:11" ht="18" customHeight="1">
      <c r="A146" s="421"/>
      <c r="B146" s="13" t="s">
        <v>325</v>
      </c>
      <c r="C146" s="393"/>
      <c r="D146" s="18" t="s">
        <v>326</v>
      </c>
      <c r="E146" s="18" t="s">
        <v>158</v>
      </c>
      <c r="F146" s="16"/>
      <c r="G146" s="41"/>
      <c r="H146" s="27" t="s">
        <v>92</v>
      </c>
      <c r="I146" s="321" t="str">
        <f t="shared" si="7"/>
        <v/>
      </c>
    </row>
    <row r="147" spans="1:11" ht="18" customHeight="1">
      <c r="A147" s="421"/>
      <c r="B147" s="13" t="s">
        <v>327</v>
      </c>
      <c r="C147" s="393"/>
      <c r="D147" s="18" t="s">
        <v>328</v>
      </c>
      <c r="E147" s="18" t="s">
        <v>158</v>
      </c>
      <c r="F147" s="16"/>
      <c r="G147" s="41"/>
      <c r="H147" s="27" t="s">
        <v>92</v>
      </c>
      <c r="I147" s="321" t="str">
        <f t="shared" si="7"/>
        <v/>
      </c>
    </row>
    <row r="148" spans="1:11" ht="18" customHeight="1">
      <c r="A148" s="421"/>
      <c r="B148" s="13" t="s">
        <v>329</v>
      </c>
      <c r="C148" s="393"/>
      <c r="D148" s="18" t="s">
        <v>330</v>
      </c>
      <c r="E148" s="18" t="s">
        <v>158</v>
      </c>
      <c r="F148" s="16"/>
      <c r="G148" s="41"/>
      <c r="H148" s="27" t="s">
        <v>92</v>
      </c>
      <c r="I148" s="321" t="str">
        <f t="shared" si="7"/>
        <v/>
      </c>
    </row>
    <row r="149" spans="1:11" ht="18" customHeight="1">
      <c r="A149" s="421"/>
      <c r="B149" s="13" t="s">
        <v>331</v>
      </c>
      <c r="C149" s="393"/>
      <c r="D149" s="18" t="s">
        <v>332</v>
      </c>
      <c r="E149" s="18" t="s">
        <v>158</v>
      </c>
      <c r="F149" s="16"/>
      <c r="G149" s="41"/>
      <c r="H149" s="27" t="s">
        <v>92</v>
      </c>
      <c r="I149" s="321" t="str">
        <f t="shared" si="7"/>
        <v/>
      </c>
    </row>
    <row r="150" spans="1:11" ht="18" customHeight="1">
      <c r="A150" s="421"/>
      <c r="B150" s="13" t="s">
        <v>333</v>
      </c>
      <c r="C150" s="387" t="s">
        <v>292</v>
      </c>
      <c r="D150" s="387"/>
      <c r="E150" s="287" t="s">
        <v>1950</v>
      </c>
      <c r="F150" s="16" t="s">
        <v>14</v>
      </c>
      <c r="G150" s="70"/>
      <c r="H150" s="27" t="s">
        <v>212</v>
      </c>
      <c r="I150" s="336" t="str">
        <f t="shared" si="7"/>
        <v/>
      </c>
    </row>
    <row r="151" spans="1:11" ht="18" customHeight="1">
      <c r="A151" s="421"/>
      <c r="B151" s="13" t="s">
        <v>335</v>
      </c>
      <c r="C151" s="387"/>
      <c r="D151" s="387"/>
      <c r="E151" s="287" t="s">
        <v>1951</v>
      </c>
      <c r="F151" s="16" t="s">
        <v>14</v>
      </c>
      <c r="G151" s="70"/>
      <c r="H151" s="27" t="s">
        <v>212</v>
      </c>
      <c r="I151" s="336" t="str">
        <f t="shared" si="7"/>
        <v/>
      </c>
    </row>
    <row r="152" spans="1:11" ht="18" customHeight="1">
      <c r="A152" s="421"/>
      <c r="B152" s="13" t="s">
        <v>336</v>
      </c>
      <c r="C152" s="388" t="s">
        <v>1880</v>
      </c>
      <c r="D152" s="388"/>
      <c r="E152" s="287" t="s">
        <v>1952</v>
      </c>
      <c r="F152" s="16" t="s">
        <v>14</v>
      </c>
      <c r="G152" s="70"/>
      <c r="H152" s="27" t="s">
        <v>212</v>
      </c>
      <c r="I152" s="336" t="str">
        <f t="shared" si="7"/>
        <v/>
      </c>
    </row>
    <row r="153" spans="1:11" ht="18" customHeight="1">
      <c r="A153" s="421"/>
      <c r="B153" s="13" t="s">
        <v>337</v>
      </c>
      <c r="C153" s="388"/>
      <c r="D153" s="388"/>
      <c r="E153" s="287" t="s">
        <v>1953</v>
      </c>
      <c r="F153" s="16" t="s">
        <v>14</v>
      </c>
      <c r="G153" s="70"/>
      <c r="H153" s="27" t="s">
        <v>212</v>
      </c>
      <c r="I153" s="336" t="str">
        <f t="shared" si="7"/>
        <v/>
      </c>
    </row>
    <row r="154" spans="1:11" ht="18" customHeight="1">
      <c r="A154" s="421"/>
      <c r="B154" s="13" t="s">
        <v>338</v>
      </c>
      <c r="C154" s="388" t="s">
        <v>339</v>
      </c>
      <c r="D154" s="388"/>
      <c r="E154" s="287" t="s">
        <v>1952</v>
      </c>
      <c r="F154" s="16" t="s">
        <v>14</v>
      </c>
      <c r="G154" s="70"/>
      <c r="H154" s="27" t="s">
        <v>212</v>
      </c>
      <c r="I154" s="336" t="str">
        <f t="shared" si="7"/>
        <v/>
      </c>
      <c r="J154" s="78"/>
      <c r="K154" s="78"/>
    </row>
    <row r="155" spans="1:11" ht="18" customHeight="1">
      <c r="A155" s="421"/>
      <c r="B155" s="13" t="s">
        <v>340</v>
      </c>
      <c r="C155" s="388"/>
      <c r="D155" s="388"/>
      <c r="E155" s="287" t="s">
        <v>1953</v>
      </c>
      <c r="F155" s="16" t="s">
        <v>14</v>
      </c>
      <c r="G155" s="70"/>
      <c r="H155" s="27" t="s">
        <v>212</v>
      </c>
      <c r="I155" s="336" t="str">
        <f t="shared" si="7"/>
        <v/>
      </c>
    </row>
    <row r="156" spans="1:11" ht="18" customHeight="1">
      <c r="A156" s="421"/>
      <c r="B156" s="13" t="s">
        <v>341</v>
      </c>
      <c r="C156" s="383" t="s">
        <v>88</v>
      </c>
      <c r="D156" s="383"/>
      <c r="E156" s="18" t="s">
        <v>89</v>
      </c>
      <c r="F156" s="16" t="s">
        <v>14</v>
      </c>
      <c r="G156" s="41"/>
      <c r="H156" s="27" t="s">
        <v>90</v>
      </c>
      <c r="I156" s="321" t="str">
        <f t="shared" si="7"/>
        <v/>
      </c>
    </row>
    <row r="157" spans="1:11" ht="18" customHeight="1">
      <c r="A157" s="421"/>
      <c r="B157" s="13" t="s">
        <v>344</v>
      </c>
      <c r="C157" s="384" t="s">
        <v>1870</v>
      </c>
      <c r="D157" s="46" t="s">
        <v>1876</v>
      </c>
      <c r="E157" s="18" t="s">
        <v>1878</v>
      </c>
      <c r="F157" s="16" t="s">
        <v>14</v>
      </c>
      <c r="G157" s="41"/>
      <c r="H157" s="27" t="s">
        <v>92</v>
      </c>
      <c r="I157" s="321" t="str">
        <f t="shared" si="7"/>
        <v/>
      </c>
    </row>
    <row r="158" spans="1:11" ht="18" customHeight="1">
      <c r="A158" s="421"/>
      <c r="B158" s="13" t="s">
        <v>347</v>
      </c>
      <c r="C158" s="385"/>
      <c r="D158" s="18" t="s">
        <v>1877</v>
      </c>
      <c r="E158" s="18" t="s">
        <v>1878</v>
      </c>
      <c r="F158" s="16" t="s">
        <v>14</v>
      </c>
      <c r="G158" s="41"/>
      <c r="H158" s="27" t="s">
        <v>92</v>
      </c>
      <c r="I158" s="321" t="str">
        <f t="shared" si="7"/>
        <v/>
      </c>
    </row>
    <row r="159" spans="1:11" ht="18" customHeight="1">
      <c r="A159" s="421"/>
      <c r="B159" s="13" t="s">
        <v>349</v>
      </c>
      <c r="C159" s="386"/>
      <c r="D159" s="18" t="s">
        <v>300</v>
      </c>
      <c r="E159" s="18" t="s">
        <v>350</v>
      </c>
      <c r="F159" s="16" t="s">
        <v>35</v>
      </c>
      <c r="G159" s="21"/>
      <c r="H159" s="27" t="s">
        <v>92</v>
      </c>
      <c r="I159" s="321">
        <f>SUM(I157:I158)</f>
        <v>0</v>
      </c>
    </row>
    <row r="160" spans="1:11" ht="18" customHeight="1">
      <c r="A160" s="421"/>
      <c r="B160" s="13" t="s">
        <v>351</v>
      </c>
      <c r="C160" s="388" t="s">
        <v>352</v>
      </c>
      <c r="D160" s="18" t="s">
        <v>353</v>
      </c>
      <c r="E160" s="18" t="s">
        <v>1879</v>
      </c>
      <c r="F160" s="16" t="s">
        <v>14</v>
      </c>
      <c r="G160" s="70"/>
      <c r="H160" s="27" t="s">
        <v>212</v>
      </c>
      <c r="I160" s="336" t="str">
        <f t="shared" si="7"/>
        <v/>
      </c>
    </row>
    <row r="161" spans="1:24" ht="18" customHeight="1">
      <c r="A161" s="421"/>
      <c r="B161" s="13" t="s">
        <v>355</v>
      </c>
      <c r="C161" s="388"/>
      <c r="D161" s="18" t="s">
        <v>356</v>
      </c>
      <c r="E161" s="18" t="s">
        <v>1901</v>
      </c>
      <c r="F161" s="16" t="s">
        <v>14</v>
      </c>
      <c r="G161" s="70"/>
      <c r="H161" s="27" t="s">
        <v>212</v>
      </c>
      <c r="I161" s="336" t="str">
        <f t="shared" si="7"/>
        <v/>
      </c>
    </row>
    <row r="162" spans="1:24" ht="18" customHeight="1">
      <c r="A162" s="422"/>
      <c r="B162" s="13" t="s">
        <v>357</v>
      </c>
      <c r="C162" s="388"/>
      <c r="D162" s="18" t="s">
        <v>358</v>
      </c>
      <c r="E162" s="18" t="s">
        <v>359</v>
      </c>
      <c r="F162" s="16" t="s">
        <v>35</v>
      </c>
      <c r="G162" s="79"/>
      <c r="H162" s="80" t="s">
        <v>360</v>
      </c>
      <c r="I162" s="337" t="e">
        <f>ROUND(I160/I161*100,0)/100</f>
        <v>#VALUE!</v>
      </c>
    </row>
    <row r="163" spans="1:24" ht="28.5" customHeight="1">
      <c r="A163" s="414" t="s">
        <v>361</v>
      </c>
      <c r="B163" s="305" t="s">
        <v>362</v>
      </c>
      <c r="C163" s="417" t="s">
        <v>363</v>
      </c>
      <c r="D163" s="306" t="s">
        <v>364</v>
      </c>
      <c r="E163" s="15" t="s">
        <v>1902</v>
      </c>
      <c r="F163" s="81" t="s">
        <v>365</v>
      </c>
      <c r="G163" s="68" t="s">
        <v>1891</v>
      </c>
      <c r="H163" s="320"/>
      <c r="I163" s="321" t="str">
        <f>IF(G163="※　選択してください。","　",G163)</f>
        <v>　</v>
      </c>
    </row>
    <row r="164" spans="1:24" ht="18" customHeight="1">
      <c r="A164" s="415"/>
      <c r="B164" s="305" t="s">
        <v>366</v>
      </c>
      <c r="C164" s="418"/>
      <c r="D164" s="306" t="s">
        <v>367</v>
      </c>
      <c r="E164" s="18" t="s">
        <v>158</v>
      </c>
      <c r="F164" s="81" t="s">
        <v>365</v>
      </c>
      <c r="G164" s="68" t="s">
        <v>1891</v>
      </c>
      <c r="H164" s="320"/>
      <c r="I164" s="321" t="str">
        <f>IF(G164="※　選択してください。","　",G164)</f>
        <v>　</v>
      </c>
    </row>
    <row r="165" spans="1:24" ht="18" customHeight="1">
      <c r="A165" s="416"/>
      <c r="B165" s="305" t="s">
        <v>368</v>
      </c>
      <c r="C165" s="419"/>
      <c r="D165" s="306" t="s">
        <v>369</v>
      </c>
      <c r="E165" s="18" t="s">
        <v>158</v>
      </c>
      <c r="F165" s="81" t="s">
        <v>370</v>
      </c>
      <c r="G165" s="68" t="s">
        <v>1891</v>
      </c>
      <c r="H165" s="320"/>
      <c r="I165" s="321" t="str">
        <f>IF(G165="※　選択してください。","　",G165)</f>
        <v>　</v>
      </c>
    </row>
    <row r="166" spans="1:24" ht="45.95" customHeight="1">
      <c r="A166" s="307" t="s">
        <v>1670</v>
      </c>
      <c r="B166" s="305" t="s">
        <v>1671</v>
      </c>
      <c r="C166" s="319" t="s">
        <v>1670</v>
      </c>
      <c r="D166" s="306" t="s">
        <v>1672</v>
      </c>
      <c r="E166" s="285" t="s">
        <v>1673</v>
      </c>
      <c r="F166" s="81" t="s">
        <v>1674</v>
      </c>
      <c r="G166" s="284"/>
      <c r="H166" s="82"/>
      <c r="I166" s="338" t="str">
        <f>IF(ISBLANK(G166),"",G166)</f>
        <v/>
      </c>
      <c r="L166" s="86"/>
      <c r="M166" s="86"/>
      <c r="N166" s="86"/>
      <c r="O166" s="86"/>
      <c r="P166" s="86"/>
      <c r="Q166" s="86"/>
    </row>
    <row r="167" spans="1:24" ht="45.75" customHeight="1">
      <c r="A167" s="83" t="s">
        <v>371</v>
      </c>
      <c r="B167" s="65" t="s">
        <v>372</v>
      </c>
      <c r="C167" s="18" t="s">
        <v>371</v>
      </c>
      <c r="D167" s="393" t="s">
        <v>1859</v>
      </c>
      <c r="E167" s="393"/>
      <c r="F167" s="16" t="s">
        <v>373</v>
      </c>
      <c r="G167" s="84"/>
      <c r="H167" s="85"/>
      <c r="I167" s="339"/>
    </row>
    <row r="168" spans="1:24" ht="45.95" customHeight="1" thickBot="1">
      <c r="A168" s="83" t="s">
        <v>374</v>
      </c>
      <c r="B168" s="65" t="s">
        <v>375</v>
      </c>
      <c r="C168" s="18" t="s">
        <v>374</v>
      </c>
      <c r="D168" s="17" t="s">
        <v>1857</v>
      </c>
      <c r="E168" s="87" t="s">
        <v>1942</v>
      </c>
      <c r="F168" s="16" t="s">
        <v>14</v>
      </c>
      <c r="G168" s="343"/>
      <c r="H168" s="27"/>
      <c r="I168" s="335" t="str">
        <f>IF(ISBLANK(G168),"",G168)</f>
        <v/>
      </c>
    </row>
    <row r="169" spans="1:24">
      <c r="A169" s="18"/>
      <c r="B169" s="18"/>
      <c r="C169" s="18"/>
      <c r="D169" s="18"/>
      <c r="E169" s="18"/>
      <c r="F169" s="18"/>
      <c r="G169" s="88"/>
      <c r="H169" s="89"/>
      <c r="I169" s="89"/>
      <c r="J169" s="91"/>
      <c r="K169" s="91"/>
      <c r="L169" s="91"/>
      <c r="M169" s="91"/>
      <c r="N169" s="91"/>
      <c r="O169" s="91"/>
      <c r="P169" s="91"/>
      <c r="Q169" s="91"/>
      <c r="R169" s="91"/>
      <c r="S169" s="91"/>
      <c r="T169" s="91"/>
      <c r="U169" s="91"/>
      <c r="V169" s="91"/>
      <c r="W169" s="91"/>
      <c r="X169" s="91"/>
    </row>
    <row r="170" spans="1:24">
      <c r="A170" s="90"/>
      <c r="B170" s="90"/>
      <c r="C170" s="90"/>
      <c r="D170" s="90"/>
      <c r="E170" s="90"/>
      <c r="F170" s="90"/>
      <c r="G170" s="91"/>
      <c r="H170" s="91"/>
      <c r="I170" s="91"/>
      <c r="J170" s="91"/>
      <c r="K170" s="91"/>
      <c r="L170" s="91"/>
      <c r="M170" s="91"/>
      <c r="N170" s="91"/>
      <c r="O170" s="91"/>
      <c r="P170" s="91"/>
      <c r="Q170" s="91"/>
      <c r="R170" s="91"/>
      <c r="S170" s="91"/>
      <c r="T170" s="91"/>
      <c r="U170" s="91"/>
      <c r="V170" s="91"/>
      <c r="W170" s="91"/>
      <c r="X170" s="91"/>
    </row>
    <row r="171" spans="1:24">
      <c r="A171" s="90"/>
      <c r="B171" s="90"/>
      <c r="C171" s="90"/>
      <c r="D171" s="92" t="s">
        <v>15</v>
      </c>
      <c r="E171" s="90"/>
      <c r="F171" s="90"/>
      <c r="G171" s="91"/>
      <c r="H171" s="91"/>
      <c r="I171" s="91"/>
      <c r="J171" s="91"/>
      <c r="K171" s="91"/>
      <c r="L171" s="91"/>
      <c r="M171" s="91"/>
      <c r="N171" s="91"/>
      <c r="O171" s="91"/>
      <c r="P171" s="91"/>
      <c r="Q171" s="91"/>
      <c r="R171" s="91"/>
      <c r="S171" s="91"/>
      <c r="T171" s="91"/>
      <c r="U171" s="91"/>
      <c r="V171" s="91"/>
      <c r="W171" s="91"/>
      <c r="X171" s="91"/>
    </row>
    <row r="172" spans="1:24">
      <c r="A172" s="90"/>
      <c r="B172" s="90"/>
      <c r="C172" s="90"/>
      <c r="D172" s="92" t="s">
        <v>376</v>
      </c>
      <c r="E172" s="90"/>
      <c r="F172" s="90"/>
      <c r="G172" s="91"/>
      <c r="H172" s="91"/>
      <c r="I172" s="91"/>
      <c r="J172" s="91"/>
      <c r="K172" s="91"/>
      <c r="L172" s="91"/>
      <c r="M172" s="91"/>
      <c r="N172" s="91"/>
      <c r="O172" s="91"/>
      <c r="P172" s="91"/>
      <c r="Q172" s="91"/>
      <c r="R172" s="91"/>
      <c r="S172" s="91"/>
      <c r="T172" s="91"/>
      <c r="U172" s="91"/>
      <c r="V172" s="91"/>
      <c r="W172" s="91"/>
      <c r="X172" s="91"/>
    </row>
    <row r="173" spans="1:24">
      <c r="A173" s="90"/>
      <c r="B173" s="90"/>
      <c r="C173" s="90"/>
      <c r="D173" s="92" t="s">
        <v>377</v>
      </c>
      <c r="E173" s="90"/>
      <c r="F173" s="90"/>
      <c r="G173" s="91"/>
      <c r="H173" s="91"/>
      <c r="I173" s="91"/>
      <c r="J173" s="91"/>
      <c r="K173" s="91"/>
      <c r="L173" s="91"/>
      <c r="M173" s="91"/>
      <c r="N173" s="91"/>
      <c r="O173" s="91"/>
      <c r="P173" s="91"/>
      <c r="Q173" s="91"/>
      <c r="R173" s="91"/>
      <c r="S173" s="91"/>
      <c r="T173" s="91"/>
      <c r="U173" s="91"/>
      <c r="V173" s="91"/>
      <c r="W173" s="91"/>
      <c r="X173" s="91"/>
    </row>
    <row r="174" spans="1:24">
      <c r="A174" s="90"/>
      <c r="B174" s="90"/>
      <c r="C174" s="90"/>
      <c r="D174" s="92" t="s">
        <v>378</v>
      </c>
      <c r="E174" s="90"/>
      <c r="F174" s="90"/>
      <c r="G174" s="91"/>
      <c r="H174" s="91"/>
      <c r="I174" s="91"/>
      <c r="J174" s="91"/>
      <c r="K174" s="91"/>
      <c r="L174" s="91"/>
      <c r="M174" s="91"/>
      <c r="N174" s="91"/>
      <c r="O174" s="91"/>
      <c r="P174" s="91"/>
      <c r="Q174" s="91"/>
      <c r="R174" s="91"/>
      <c r="S174" s="91"/>
      <c r="T174" s="91"/>
      <c r="U174" s="91"/>
      <c r="V174" s="91"/>
      <c r="W174" s="91"/>
      <c r="X174" s="91"/>
    </row>
    <row r="175" spans="1:24">
      <c r="A175" s="90"/>
      <c r="B175" s="90"/>
      <c r="C175" s="90"/>
      <c r="D175" s="92" t="s">
        <v>15</v>
      </c>
      <c r="E175" s="90"/>
      <c r="F175" s="90"/>
      <c r="G175" s="91"/>
      <c r="H175" s="91"/>
      <c r="I175" s="91"/>
      <c r="J175" s="91"/>
      <c r="K175" s="91"/>
      <c r="L175" s="91"/>
      <c r="M175" s="91"/>
      <c r="N175" s="91"/>
      <c r="O175" s="91"/>
      <c r="P175" s="91"/>
      <c r="Q175" s="91"/>
      <c r="R175" s="91"/>
      <c r="S175" s="91"/>
      <c r="T175" s="91"/>
      <c r="U175" s="91"/>
      <c r="V175" s="91"/>
      <c r="W175" s="91"/>
      <c r="X175" s="91"/>
    </row>
    <row r="176" spans="1:24">
      <c r="A176" s="90"/>
      <c r="B176" s="90"/>
      <c r="C176" s="90"/>
      <c r="D176" s="92" t="s">
        <v>379</v>
      </c>
      <c r="E176" s="90"/>
      <c r="F176" s="90"/>
      <c r="G176" s="91"/>
      <c r="H176" s="91"/>
      <c r="I176" s="91"/>
      <c r="J176" s="91"/>
      <c r="K176" s="91"/>
      <c r="L176" s="91"/>
      <c r="M176" s="91"/>
      <c r="N176" s="91"/>
      <c r="O176" s="91"/>
      <c r="P176" s="91"/>
      <c r="Q176" s="91"/>
      <c r="R176" s="91"/>
      <c r="S176" s="91"/>
      <c r="T176" s="91"/>
      <c r="U176" s="91"/>
      <c r="V176" s="91"/>
      <c r="W176" s="91"/>
      <c r="X176" s="91"/>
    </row>
    <row r="177" spans="1:24">
      <c r="A177" s="90"/>
      <c r="B177" s="90"/>
      <c r="C177" s="90"/>
      <c r="D177" s="92" t="s">
        <v>380</v>
      </c>
      <c r="E177" s="90"/>
      <c r="F177" s="90"/>
      <c r="G177" s="91"/>
      <c r="H177" s="91"/>
      <c r="I177" s="91"/>
      <c r="J177" s="91"/>
      <c r="K177" s="91"/>
      <c r="L177" s="91"/>
      <c r="M177" s="91"/>
      <c r="N177" s="91"/>
      <c r="O177" s="91"/>
      <c r="P177" s="91"/>
      <c r="Q177" s="91"/>
      <c r="R177" s="91"/>
      <c r="S177" s="91"/>
      <c r="T177" s="91"/>
      <c r="U177" s="91"/>
      <c r="V177" s="91"/>
      <c r="W177" s="91"/>
      <c r="X177" s="91"/>
    </row>
    <row r="178" spans="1:24">
      <c r="A178" s="90"/>
      <c r="B178" s="90"/>
      <c r="C178" s="90"/>
      <c r="D178" s="92" t="s">
        <v>381</v>
      </c>
      <c r="E178" s="90"/>
      <c r="F178" s="90"/>
      <c r="G178" s="91"/>
      <c r="H178" s="91"/>
      <c r="I178" s="91"/>
      <c r="J178" s="91"/>
      <c r="K178" s="91"/>
      <c r="L178" s="91"/>
      <c r="M178" s="91"/>
      <c r="N178" s="91"/>
      <c r="O178" s="91"/>
      <c r="P178" s="91"/>
      <c r="Q178" s="91"/>
      <c r="R178" s="91"/>
      <c r="S178" s="91"/>
      <c r="T178" s="91"/>
      <c r="U178" s="91"/>
      <c r="V178" s="91"/>
      <c r="W178" s="91"/>
      <c r="X178" s="91"/>
    </row>
    <row r="179" spans="1:24">
      <c r="A179" s="90"/>
      <c r="B179" s="90"/>
      <c r="C179" s="90"/>
      <c r="D179" s="92" t="s">
        <v>15</v>
      </c>
      <c r="E179" s="90"/>
      <c r="F179" s="90"/>
      <c r="G179" s="91"/>
      <c r="H179" s="91"/>
      <c r="I179" s="91"/>
      <c r="J179" s="91"/>
      <c r="K179" s="91"/>
      <c r="L179" s="91"/>
      <c r="M179" s="91"/>
      <c r="N179" s="91"/>
      <c r="O179" s="91"/>
      <c r="P179" s="91"/>
      <c r="Q179" s="91"/>
      <c r="R179" s="91"/>
      <c r="S179" s="91"/>
      <c r="T179" s="91"/>
      <c r="U179" s="91"/>
      <c r="V179" s="91"/>
      <c r="W179" s="91"/>
      <c r="X179" s="91"/>
    </row>
    <row r="180" spans="1:24">
      <c r="A180" s="90"/>
      <c r="B180" s="90"/>
      <c r="C180" s="90"/>
      <c r="D180" s="92" t="s">
        <v>382</v>
      </c>
      <c r="E180" s="90"/>
      <c r="F180" s="90"/>
      <c r="G180" s="91"/>
      <c r="H180" s="91"/>
      <c r="I180" s="91"/>
      <c r="J180" s="91"/>
      <c r="K180" s="91"/>
      <c r="L180" s="91"/>
      <c r="M180" s="91"/>
      <c r="N180" s="91"/>
      <c r="O180" s="91"/>
      <c r="P180" s="91"/>
      <c r="Q180" s="91"/>
      <c r="R180" s="91"/>
      <c r="S180" s="91"/>
      <c r="T180" s="91"/>
      <c r="U180" s="91"/>
      <c r="V180" s="91"/>
      <c r="W180" s="91"/>
      <c r="X180" s="91"/>
    </row>
    <row r="181" spans="1:24">
      <c r="A181" s="90"/>
      <c r="B181" s="90"/>
      <c r="C181" s="90"/>
      <c r="D181" s="92" t="s">
        <v>383</v>
      </c>
      <c r="E181" s="90"/>
      <c r="F181" s="90"/>
      <c r="G181" s="91"/>
      <c r="H181" s="91"/>
      <c r="I181" s="91"/>
      <c r="J181" s="91"/>
      <c r="K181" s="91"/>
      <c r="L181" s="91"/>
      <c r="M181" s="91"/>
      <c r="N181" s="91"/>
      <c r="O181" s="91"/>
      <c r="P181" s="91"/>
      <c r="Q181" s="91"/>
      <c r="R181" s="91"/>
      <c r="S181" s="91"/>
      <c r="T181" s="91"/>
      <c r="U181" s="91"/>
      <c r="V181" s="91"/>
      <c r="W181" s="91"/>
      <c r="X181" s="91"/>
    </row>
    <row r="182" spans="1:24">
      <c r="A182" s="90"/>
      <c r="B182" s="90"/>
      <c r="C182" s="90"/>
      <c r="D182" s="92" t="s">
        <v>381</v>
      </c>
      <c r="E182" s="90"/>
      <c r="F182" s="90"/>
      <c r="G182" s="91"/>
      <c r="H182" s="91"/>
      <c r="I182" s="91"/>
      <c r="J182" s="91"/>
      <c r="K182" s="91"/>
      <c r="L182" s="91"/>
      <c r="M182" s="91"/>
      <c r="N182" s="91"/>
      <c r="O182" s="91"/>
      <c r="P182" s="91"/>
      <c r="Q182" s="91"/>
      <c r="R182" s="91"/>
      <c r="S182" s="91"/>
      <c r="T182" s="91"/>
      <c r="U182" s="91"/>
      <c r="V182" s="91"/>
      <c r="W182" s="91"/>
      <c r="X182" s="91"/>
    </row>
    <row r="183" spans="1:24">
      <c r="A183" s="90"/>
      <c r="B183" s="90"/>
      <c r="C183" s="90"/>
      <c r="D183" s="92" t="s">
        <v>15</v>
      </c>
      <c r="E183" s="90"/>
      <c r="F183" s="90"/>
      <c r="G183" s="91"/>
      <c r="H183" s="91"/>
      <c r="I183" s="91"/>
      <c r="J183" s="91"/>
      <c r="K183" s="91"/>
      <c r="L183" s="91"/>
      <c r="M183" s="91"/>
      <c r="N183" s="91"/>
      <c r="O183" s="91"/>
      <c r="P183" s="91"/>
      <c r="Q183" s="91"/>
      <c r="R183" s="91"/>
      <c r="S183" s="91"/>
      <c r="T183" s="91"/>
      <c r="U183" s="91"/>
      <c r="V183" s="91"/>
      <c r="W183" s="91"/>
      <c r="X183" s="91"/>
    </row>
    <row r="184" spans="1:24">
      <c r="A184" s="90"/>
      <c r="B184" s="90"/>
      <c r="C184" s="90"/>
      <c r="D184" s="92" t="s">
        <v>384</v>
      </c>
      <c r="E184" s="90"/>
      <c r="F184" s="90"/>
      <c r="G184" s="91"/>
      <c r="H184" s="91"/>
      <c r="I184" s="91"/>
      <c r="J184" s="91"/>
      <c r="K184" s="91"/>
      <c r="L184" s="91"/>
      <c r="M184" s="91"/>
      <c r="N184" s="91"/>
      <c r="O184" s="91"/>
      <c r="P184" s="91"/>
      <c r="Q184" s="91"/>
      <c r="R184" s="91"/>
      <c r="S184" s="91"/>
      <c r="T184" s="91"/>
      <c r="U184" s="91"/>
      <c r="V184" s="91"/>
      <c r="W184" s="91"/>
      <c r="X184" s="91"/>
    </row>
    <row r="185" spans="1:24">
      <c r="A185" s="90"/>
      <c r="B185" s="90"/>
      <c r="C185" s="90"/>
      <c r="D185" s="92" t="s">
        <v>385</v>
      </c>
      <c r="E185" s="90"/>
      <c r="F185" s="90"/>
      <c r="G185" s="91"/>
      <c r="H185" s="91"/>
      <c r="I185" s="91"/>
      <c r="J185" s="91"/>
      <c r="K185" s="91"/>
      <c r="L185" s="91"/>
      <c r="M185" s="91"/>
      <c r="N185" s="91"/>
      <c r="O185" s="91"/>
      <c r="P185" s="91"/>
      <c r="Q185" s="91"/>
      <c r="R185" s="91"/>
      <c r="S185" s="91"/>
      <c r="T185" s="91"/>
      <c r="U185" s="91"/>
      <c r="V185" s="91"/>
      <c r="W185" s="91"/>
      <c r="X185" s="91"/>
    </row>
    <row r="186" spans="1:24">
      <c r="A186" s="90"/>
      <c r="B186" s="90"/>
      <c r="C186" s="90"/>
      <c r="D186" s="92" t="s">
        <v>381</v>
      </c>
      <c r="E186" s="90"/>
      <c r="F186" s="90"/>
      <c r="G186" s="91"/>
      <c r="H186" s="91"/>
      <c r="I186" s="91"/>
      <c r="J186" s="91"/>
      <c r="K186" s="91"/>
      <c r="L186" s="91"/>
      <c r="M186" s="91"/>
      <c r="N186" s="91"/>
      <c r="O186" s="91"/>
      <c r="P186" s="91"/>
      <c r="Q186" s="91"/>
      <c r="R186" s="91"/>
      <c r="S186" s="91"/>
      <c r="T186" s="91"/>
      <c r="U186" s="91"/>
      <c r="V186" s="91"/>
      <c r="W186" s="91"/>
      <c r="X186" s="91"/>
    </row>
    <row r="187" spans="1:24">
      <c r="A187" s="90"/>
      <c r="B187" s="90"/>
      <c r="C187" s="90"/>
      <c r="D187" s="92" t="s">
        <v>15</v>
      </c>
      <c r="E187" s="90"/>
      <c r="F187" s="90"/>
      <c r="G187" s="91"/>
      <c r="H187" s="91"/>
      <c r="I187" s="91"/>
      <c r="J187" s="91"/>
      <c r="K187" s="91"/>
      <c r="L187" s="91"/>
      <c r="M187" s="91"/>
      <c r="N187" s="91"/>
      <c r="O187" s="91"/>
      <c r="P187" s="91"/>
      <c r="Q187" s="91"/>
      <c r="R187" s="91"/>
      <c r="S187" s="91"/>
      <c r="T187" s="91"/>
      <c r="U187" s="91"/>
      <c r="V187" s="91"/>
      <c r="W187" s="91"/>
      <c r="X187" s="91"/>
    </row>
    <row r="188" spans="1:24">
      <c r="A188" s="90"/>
      <c r="B188" s="90"/>
      <c r="C188" s="90"/>
      <c r="D188" s="92" t="s">
        <v>386</v>
      </c>
      <c r="E188" s="90"/>
      <c r="F188" s="90"/>
      <c r="G188" s="91"/>
      <c r="H188" s="91"/>
      <c r="I188" s="91"/>
      <c r="J188" s="91"/>
      <c r="K188" s="91"/>
      <c r="L188" s="91"/>
      <c r="M188" s="91"/>
      <c r="N188" s="91"/>
      <c r="O188" s="91"/>
      <c r="P188" s="91"/>
      <c r="Q188" s="91"/>
      <c r="R188" s="91"/>
      <c r="S188" s="91"/>
      <c r="T188" s="91"/>
      <c r="U188" s="91"/>
      <c r="V188" s="91"/>
      <c r="W188" s="91"/>
      <c r="X188" s="91"/>
    </row>
    <row r="189" spans="1:24">
      <c r="A189" s="90"/>
      <c r="B189" s="90"/>
      <c r="C189" s="90"/>
      <c r="D189" s="92" t="s">
        <v>387</v>
      </c>
      <c r="E189" s="90"/>
      <c r="F189" s="90"/>
      <c r="G189" s="91"/>
      <c r="H189" s="91"/>
      <c r="I189" s="91"/>
      <c r="J189" s="91"/>
      <c r="K189" s="91"/>
      <c r="L189" s="91"/>
      <c r="M189" s="91"/>
      <c r="N189" s="91"/>
      <c r="O189" s="91"/>
      <c r="P189" s="91"/>
      <c r="Q189" s="91"/>
      <c r="R189" s="91"/>
      <c r="S189" s="91"/>
      <c r="T189" s="91"/>
      <c r="U189" s="91"/>
      <c r="V189" s="91"/>
      <c r="W189" s="91"/>
      <c r="X189" s="91"/>
    </row>
    <row r="190" spans="1:24">
      <c r="A190" s="90"/>
      <c r="B190" s="90"/>
      <c r="C190" s="90"/>
      <c r="D190" s="92" t="s">
        <v>388</v>
      </c>
      <c r="E190" s="90"/>
      <c r="F190" s="90"/>
      <c r="G190" s="91"/>
      <c r="H190" s="91"/>
      <c r="I190" s="91"/>
      <c r="J190" s="91"/>
      <c r="K190" s="91"/>
      <c r="L190" s="91"/>
      <c r="M190" s="91"/>
      <c r="N190" s="91"/>
      <c r="O190" s="91"/>
      <c r="P190" s="91"/>
      <c r="Q190" s="91"/>
      <c r="R190" s="91"/>
      <c r="S190" s="91"/>
      <c r="T190" s="91"/>
      <c r="U190" s="91"/>
      <c r="V190" s="91"/>
      <c r="W190" s="91"/>
      <c r="X190" s="91"/>
    </row>
    <row r="191" spans="1:24">
      <c r="A191" s="90"/>
      <c r="B191" s="90"/>
      <c r="C191" s="90"/>
      <c r="D191" s="92" t="s">
        <v>381</v>
      </c>
      <c r="E191" s="90"/>
      <c r="F191" s="90"/>
      <c r="G191" s="91"/>
      <c r="H191" s="91"/>
      <c r="I191" s="91"/>
      <c r="J191" s="91"/>
      <c r="K191" s="91"/>
      <c r="L191" s="91"/>
      <c r="M191" s="91"/>
      <c r="N191" s="91"/>
      <c r="O191" s="91"/>
      <c r="P191" s="91"/>
      <c r="Q191" s="91"/>
      <c r="R191" s="91"/>
      <c r="S191" s="91"/>
      <c r="T191" s="91"/>
      <c r="U191" s="91"/>
      <c r="V191" s="91"/>
      <c r="W191" s="91"/>
      <c r="X191" s="91"/>
    </row>
    <row r="192" spans="1:24">
      <c r="A192" s="90"/>
      <c r="B192" s="90"/>
      <c r="C192" s="90"/>
      <c r="D192" s="92" t="s">
        <v>15</v>
      </c>
      <c r="E192" s="90"/>
      <c r="F192" s="90"/>
      <c r="G192" s="91"/>
      <c r="H192" s="91"/>
      <c r="I192" s="91"/>
      <c r="J192" s="91"/>
      <c r="K192" s="91"/>
      <c r="L192" s="91"/>
      <c r="M192" s="91"/>
      <c r="N192" s="91"/>
      <c r="O192" s="91"/>
      <c r="P192" s="91"/>
      <c r="Q192" s="91"/>
      <c r="R192" s="91"/>
      <c r="S192" s="91"/>
      <c r="T192" s="91"/>
      <c r="U192" s="91"/>
      <c r="V192" s="91"/>
      <c r="W192" s="91"/>
      <c r="X192" s="91"/>
    </row>
    <row r="193" spans="1:24">
      <c r="A193" s="90"/>
      <c r="B193" s="90"/>
      <c r="C193" s="90"/>
      <c r="D193" s="92" t="s">
        <v>389</v>
      </c>
      <c r="E193" s="90"/>
      <c r="F193" s="90"/>
      <c r="G193" s="91"/>
      <c r="H193" s="91"/>
      <c r="I193" s="91"/>
      <c r="J193" s="91"/>
      <c r="K193" s="91"/>
      <c r="L193" s="91"/>
      <c r="M193" s="91"/>
      <c r="N193" s="91"/>
      <c r="O193" s="91"/>
      <c r="P193" s="91"/>
      <c r="Q193" s="91"/>
      <c r="R193" s="91"/>
      <c r="S193" s="91"/>
      <c r="T193" s="91"/>
      <c r="U193" s="91"/>
      <c r="V193" s="91"/>
      <c r="W193" s="91"/>
      <c r="X193" s="91"/>
    </row>
    <row r="194" spans="1:24">
      <c r="A194" s="90"/>
      <c r="B194" s="90"/>
      <c r="C194" s="90"/>
      <c r="D194" s="92" t="s">
        <v>390</v>
      </c>
      <c r="E194" s="90"/>
      <c r="F194" s="90"/>
      <c r="G194" s="91"/>
      <c r="H194" s="91"/>
      <c r="I194" s="91"/>
      <c r="J194" s="91"/>
      <c r="K194" s="91"/>
      <c r="L194" s="91"/>
      <c r="M194" s="91"/>
      <c r="N194" s="91"/>
      <c r="O194" s="91"/>
      <c r="P194" s="91"/>
      <c r="Q194" s="91"/>
      <c r="R194" s="91"/>
      <c r="S194" s="91"/>
      <c r="T194" s="91"/>
      <c r="U194" s="91"/>
      <c r="V194" s="91"/>
      <c r="W194" s="91"/>
      <c r="X194" s="91"/>
    </row>
    <row r="195" spans="1:24">
      <c r="A195" s="90"/>
      <c r="B195" s="90"/>
      <c r="C195" s="90"/>
      <c r="D195" s="92" t="s">
        <v>381</v>
      </c>
      <c r="E195" s="90"/>
      <c r="F195" s="90"/>
      <c r="G195" s="91"/>
      <c r="H195" s="91"/>
      <c r="I195" s="91"/>
      <c r="J195" s="91"/>
      <c r="K195" s="91"/>
      <c r="L195" s="91"/>
      <c r="M195" s="91"/>
      <c r="N195" s="91"/>
      <c r="O195" s="91"/>
      <c r="P195" s="91"/>
      <c r="Q195" s="91"/>
      <c r="R195" s="91"/>
      <c r="S195" s="91"/>
      <c r="T195" s="91"/>
      <c r="U195" s="91"/>
      <c r="V195" s="91"/>
      <c r="W195" s="91"/>
      <c r="X195" s="91"/>
    </row>
    <row r="196" spans="1:24">
      <c r="A196" s="90"/>
      <c r="B196" s="90"/>
      <c r="C196" s="90"/>
      <c r="D196" s="92" t="s">
        <v>15</v>
      </c>
      <c r="E196" s="90"/>
      <c r="F196" s="90"/>
      <c r="G196" s="91"/>
      <c r="H196" s="91"/>
      <c r="I196" s="91"/>
      <c r="J196" s="91"/>
      <c r="K196" s="91"/>
      <c r="L196" s="91"/>
      <c r="M196" s="91"/>
      <c r="N196" s="91"/>
      <c r="O196" s="91"/>
      <c r="P196" s="91"/>
      <c r="Q196" s="91"/>
      <c r="R196" s="91"/>
      <c r="S196" s="91"/>
      <c r="T196" s="91"/>
      <c r="U196" s="91"/>
      <c r="V196" s="91"/>
      <c r="W196" s="91"/>
      <c r="X196" s="91"/>
    </row>
    <row r="197" spans="1:24">
      <c r="A197" s="90"/>
      <c r="B197" s="90"/>
      <c r="C197" s="90"/>
      <c r="D197" s="92" t="s">
        <v>391</v>
      </c>
      <c r="E197" s="90"/>
      <c r="F197" s="90"/>
      <c r="G197" s="91"/>
      <c r="H197" s="91"/>
      <c r="I197" s="91"/>
      <c r="J197" s="91"/>
      <c r="K197" s="91"/>
      <c r="L197" s="91"/>
      <c r="M197" s="91"/>
      <c r="N197" s="91"/>
      <c r="O197" s="91"/>
      <c r="P197" s="91"/>
      <c r="Q197" s="91"/>
      <c r="R197" s="91"/>
      <c r="S197" s="91"/>
      <c r="T197" s="91"/>
      <c r="U197" s="91"/>
      <c r="V197" s="91"/>
      <c r="W197" s="91"/>
      <c r="X197" s="91"/>
    </row>
    <row r="198" spans="1:24">
      <c r="A198" s="90"/>
      <c r="B198" s="90"/>
      <c r="C198" s="90"/>
      <c r="D198" s="92" t="s">
        <v>390</v>
      </c>
      <c r="E198" s="90"/>
      <c r="F198" s="90"/>
      <c r="G198" s="91"/>
      <c r="H198" s="91"/>
      <c r="I198" s="91"/>
      <c r="J198" s="91"/>
      <c r="K198" s="91"/>
      <c r="L198" s="91"/>
      <c r="M198" s="91"/>
      <c r="N198" s="91"/>
      <c r="O198" s="91"/>
      <c r="P198" s="91"/>
      <c r="Q198" s="91"/>
      <c r="R198" s="91"/>
      <c r="S198" s="91"/>
      <c r="T198" s="91"/>
      <c r="U198" s="91"/>
      <c r="V198" s="91"/>
      <c r="W198" s="91"/>
      <c r="X198" s="91"/>
    </row>
    <row r="199" spans="1:24">
      <c r="A199" s="90"/>
      <c r="B199" s="90"/>
      <c r="C199" s="90"/>
      <c r="D199" s="92" t="s">
        <v>381</v>
      </c>
      <c r="E199" s="90"/>
      <c r="F199" s="90"/>
      <c r="G199" s="91"/>
      <c r="H199" s="91"/>
      <c r="I199" s="91"/>
      <c r="J199" s="91"/>
      <c r="K199" s="91"/>
      <c r="L199" s="91"/>
      <c r="M199" s="91"/>
      <c r="N199" s="91"/>
      <c r="O199" s="91"/>
      <c r="P199" s="91"/>
      <c r="Q199" s="91"/>
      <c r="R199" s="91"/>
      <c r="S199" s="91"/>
      <c r="T199" s="91"/>
      <c r="U199" s="91"/>
      <c r="V199" s="91"/>
      <c r="W199" s="91"/>
      <c r="X199" s="91"/>
    </row>
    <row r="200" spans="1:24">
      <c r="A200" s="90"/>
      <c r="B200" s="90"/>
      <c r="C200" s="90"/>
      <c r="D200" s="92" t="s">
        <v>15</v>
      </c>
      <c r="E200" s="90"/>
      <c r="F200" s="90"/>
      <c r="G200" s="91"/>
      <c r="H200" s="91"/>
      <c r="I200" s="91"/>
      <c r="J200" s="91"/>
      <c r="K200" s="91"/>
      <c r="L200" s="91"/>
      <c r="M200" s="91"/>
      <c r="N200" s="91"/>
      <c r="O200" s="91"/>
      <c r="P200" s="91"/>
      <c r="Q200" s="91"/>
      <c r="R200" s="91"/>
      <c r="S200" s="91"/>
      <c r="T200" s="91"/>
      <c r="U200" s="91"/>
      <c r="V200" s="91"/>
      <c r="W200" s="91"/>
      <c r="X200" s="91"/>
    </row>
    <row r="201" spans="1:24">
      <c r="A201" s="90"/>
      <c r="B201" s="90"/>
      <c r="C201" s="90"/>
      <c r="D201" s="92" t="s">
        <v>379</v>
      </c>
      <c r="E201" s="90"/>
      <c r="F201" s="90"/>
      <c r="G201" s="91"/>
      <c r="H201" s="91"/>
      <c r="I201" s="91"/>
      <c r="J201" s="91"/>
      <c r="K201" s="91"/>
      <c r="L201" s="91"/>
      <c r="M201" s="91"/>
      <c r="N201" s="91"/>
      <c r="O201" s="91"/>
      <c r="P201" s="91"/>
      <c r="Q201" s="91"/>
      <c r="R201" s="91"/>
      <c r="S201" s="91"/>
      <c r="T201" s="91"/>
      <c r="U201" s="91"/>
      <c r="V201" s="91"/>
      <c r="W201" s="91"/>
      <c r="X201" s="91"/>
    </row>
    <row r="202" spans="1:24">
      <c r="A202" s="90"/>
      <c r="B202" s="90"/>
      <c r="C202" s="90"/>
      <c r="D202" s="92" t="s">
        <v>380</v>
      </c>
      <c r="E202" s="90"/>
      <c r="F202" s="90"/>
      <c r="G202" s="91"/>
      <c r="H202" s="91"/>
      <c r="I202" s="91"/>
      <c r="J202" s="91"/>
      <c r="K202" s="91"/>
      <c r="L202" s="91"/>
      <c r="M202" s="91"/>
      <c r="N202" s="91"/>
      <c r="O202" s="91"/>
      <c r="P202" s="91"/>
      <c r="Q202" s="91"/>
      <c r="R202" s="91"/>
      <c r="S202" s="91"/>
      <c r="T202" s="91"/>
      <c r="U202" s="91"/>
      <c r="V202" s="91"/>
      <c r="W202" s="91"/>
      <c r="X202" s="91"/>
    </row>
    <row r="203" spans="1:24">
      <c r="A203" s="90"/>
      <c r="B203" s="90"/>
      <c r="C203" s="90"/>
      <c r="D203" s="92" t="s">
        <v>392</v>
      </c>
      <c r="E203" s="90"/>
      <c r="F203" s="90"/>
      <c r="G203" s="91"/>
      <c r="H203" s="91"/>
      <c r="I203" s="91"/>
      <c r="J203" s="91"/>
      <c r="K203" s="91"/>
      <c r="L203" s="91"/>
      <c r="M203" s="91"/>
      <c r="N203" s="91"/>
      <c r="O203" s="91"/>
      <c r="P203" s="91"/>
      <c r="Q203" s="91"/>
      <c r="R203" s="91"/>
      <c r="S203" s="91"/>
      <c r="T203" s="91"/>
      <c r="U203" s="91"/>
      <c r="V203" s="91"/>
      <c r="W203" s="91"/>
      <c r="X203" s="91"/>
    </row>
    <row r="204" spans="1:24">
      <c r="A204" s="90"/>
      <c r="B204" s="90"/>
      <c r="C204" s="90"/>
      <c r="D204" s="92" t="s">
        <v>381</v>
      </c>
      <c r="E204" s="90"/>
      <c r="F204" s="90"/>
      <c r="G204" s="91"/>
      <c r="H204" s="91"/>
      <c r="I204" s="91"/>
      <c r="J204" s="91"/>
      <c r="K204" s="91"/>
      <c r="L204" s="91"/>
      <c r="M204" s="91"/>
      <c r="N204" s="91"/>
      <c r="O204" s="91"/>
      <c r="P204" s="91"/>
      <c r="Q204" s="91"/>
      <c r="R204" s="91"/>
      <c r="S204" s="91"/>
      <c r="T204" s="91"/>
      <c r="U204" s="91"/>
      <c r="V204" s="91"/>
      <c r="W204" s="91"/>
      <c r="X204" s="91"/>
    </row>
    <row r="205" spans="1:24">
      <c r="A205" s="90"/>
      <c r="B205" s="90"/>
      <c r="C205" s="90"/>
      <c r="D205" s="92" t="s">
        <v>15</v>
      </c>
      <c r="E205" s="90"/>
      <c r="F205" s="90"/>
      <c r="G205" s="91"/>
      <c r="H205" s="91"/>
      <c r="I205" s="91"/>
      <c r="J205" s="91"/>
      <c r="K205" s="91"/>
      <c r="L205" s="91"/>
      <c r="M205" s="91"/>
      <c r="N205" s="91"/>
      <c r="O205" s="91"/>
      <c r="P205" s="91"/>
      <c r="Q205" s="91"/>
      <c r="R205" s="91"/>
      <c r="S205" s="91"/>
      <c r="T205" s="91"/>
      <c r="U205" s="91"/>
      <c r="V205" s="91"/>
      <c r="W205" s="91"/>
      <c r="X205" s="91"/>
    </row>
    <row r="206" spans="1:24">
      <c r="A206" s="90"/>
      <c r="B206" s="90"/>
      <c r="C206" s="90"/>
      <c r="D206" s="92" t="s">
        <v>393</v>
      </c>
      <c r="E206" s="90"/>
      <c r="F206" s="90"/>
      <c r="G206" s="91"/>
      <c r="H206" s="91"/>
      <c r="I206" s="91"/>
      <c r="J206" s="91"/>
      <c r="K206" s="91"/>
      <c r="L206" s="91"/>
      <c r="M206" s="91"/>
      <c r="N206" s="91"/>
      <c r="O206" s="91"/>
      <c r="P206" s="91"/>
      <c r="Q206" s="91"/>
      <c r="R206" s="91"/>
      <c r="S206" s="91"/>
      <c r="T206" s="91"/>
      <c r="U206" s="91"/>
      <c r="V206" s="91"/>
      <c r="W206" s="91"/>
      <c r="X206" s="91"/>
    </row>
    <row r="207" spans="1:24">
      <c r="A207" s="90"/>
      <c r="B207" s="90"/>
      <c r="C207" s="90"/>
      <c r="D207" s="92" t="s">
        <v>394</v>
      </c>
      <c r="E207" s="90"/>
      <c r="F207" s="90"/>
      <c r="G207" s="91"/>
      <c r="H207" s="91"/>
      <c r="I207" s="91"/>
      <c r="J207" s="91"/>
      <c r="K207" s="91"/>
      <c r="L207" s="91"/>
      <c r="M207" s="91"/>
      <c r="N207" s="91"/>
      <c r="O207" s="91"/>
      <c r="P207" s="91"/>
      <c r="Q207" s="91"/>
      <c r="R207" s="91"/>
      <c r="S207" s="91"/>
      <c r="T207" s="91"/>
      <c r="U207" s="91"/>
      <c r="V207" s="91"/>
      <c r="W207" s="91"/>
      <c r="X207" s="91"/>
    </row>
    <row r="208" spans="1:24">
      <c r="A208" s="90"/>
      <c r="B208" s="90"/>
      <c r="C208" s="90"/>
      <c r="D208" s="92" t="s">
        <v>381</v>
      </c>
      <c r="E208" s="90"/>
      <c r="F208" s="90"/>
      <c r="G208" s="91"/>
      <c r="H208" s="91"/>
      <c r="I208" s="91"/>
      <c r="J208" s="91"/>
      <c r="K208" s="91"/>
      <c r="L208" s="91"/>
      <c r="M208" s="91"/>
      <c r="N208" s="91"/>
      <c r="O208" s="91"/>
      <c r="P208" s="91"/>
      <c r="Q208" s="91"/>
      <c r="R208" s="91"/>
      <c r="S208" s="91"/>
      <c r="T208" s="91"/>
      <c r="U208" s="91"/>
      <c r="V208" s="91"/>
      <c r="W208" s="91"/>
      <c r="X208" s="91"/>
    </row>
    <row r="209" spans="1:24">
      <c r="A209" s="90"/>
      <c r="B209" s="90"/>
      <c r="C209" s="90">
        <v>0</v>
      </c>
      <c r="D209" s="92" t="s">
        <v>15</v>
      </c>
      <c r="E209" s="90" t="s">
        <v>350</v>
      </c>
      <c r="F209" s="90"/>
      <c r="G209" s="91"/>
      <c r="H209" s="91"/>
      <c r="I209" s="91"/>
      <c r="J209" s="91"/>
      <c r="K209" s="91"/>
      <c r="L209" s="91"/>
      <c r="M209" s="91"/>
      <c r="N209" s="91"/>
      <c r="O209" s="91"/>
      <c r="P209" s="91"/>
      <c r="Q209" s="91"/>
      <c r="R209" s="91"/>
      <c r="S209" s="91"/>
      <c r="T209" s="91"/>
      <c r="U209" s="91"/>
      <c r="V209" s="91"/>
      <c r="W209" s="91"/>
      <c r="X209" s="91"/>
    </row>
    <row r="210" spans="1:24">
      <c r="A210" s="90"/>
      <c r="B210" s="90"/>
      <c r="C210" s="90">
        <v>1</v>
      </c>
      <c r="D210" s="92" t="s">
        <v>395</v>
      </c>
      <c r="E210" s="90" t="s">
        <v>396</v>
      </c>
      <c r="F210" s="90"/>
      <c r="G210" s="91"/>
      <c r="H210" s="91"/>
      <c r="I210" s="91"/>
      <c r="J210" s="91"/>
      <c r="K210" s="91"/>
      <c r="L210" s="91"/>
      <c r="M210" s="91"/>
      <c r="N210" s="91"/>
      <c r="O210" s="91"/>
      <c r="P210" s="91"/>
      <c r="Q210" s="91"/>
      <c r="R210" s="91"/>
      <c r="S210" s="91"/>
      <c r="T210" s="91"/>
      <c r="U210" s="91"/>
      <c r="V210" s="91"/>
      <c r="W210" s="91"/>
      <c r="X210" s="91"/>
    </row>
    <row r="211" spans="1:24">
      <c r="A211" s="90"/>
      <c r="B211" s="90"/>
      <c r="C211" s="90">
        <v>2</v>
      </c>
      <c r="D211" s="92" t="s">
        <v>397</v>
      </c>
      <c r="E211" s="90" t="s">
        <v>398</v>
      </c>
      <c r="F211" s="90"/>
      <c r="G211" s="91"/>
      <c r="H211" s="91"/>
      <c r="I211" s="91"/>
      <c r="J211" s="91"/>
      <c r="K211" s="91"/>
      <c r="L211" s="91"/>
      <c r="M211" s="91"/>
      <c r="N211" s="91"/>
      <c r="O211" s="91"/>
      <c r="P211" s="91"/>
      <c r="Q211" s="91"/>
      <c r="R211" s="91"/>
      <c r="S211" s="91"/>
      <c r="T211" s="91"/>
      <c r="U211" s="91"/>
      <c r="V211" s="91"/>
      <c r="W211" s="91"/>
      <c r="X211" s="91"/>
    </row>
    <row r="212" spans="1:24">
      <c r="A212" s="90"/>
      <c r="B212" s="90"/>
      <c r="C212" s="90">
        <v>3</v>
      </c>
      <c r="D212" s="92" t="s">
        <v>399</v>
      </c>
      <c r="E212" s="90" t="s">
        <v>400</v>
      </c>
      <c r="F212" s="90"/>
      <c r="G212" s="91"/>
      <c r="H212" s="91"/>
      <c r="I212" s="91"/>
      <c r="J212" s="91"/>
      <c r="K212" s="91"/>
      <c r="L212" s="91"/>
      <c r="M212" s="91"/>
      <c r="N212" s="91"/>
      <c r="O212" s="91"/>
      <c r="P212" s="91"/>
      <c r="Q212" s="91"/>
      <c r="R212" s="91"/>
      <c r="S212" s="91"/>
      <c r="T212" s="91"/>
      <c r="U212" s="91"/>
      <c r="V212" s="91"/>
      <c r="W212" s="91"/>
      <c r="X212" s="91"/>
    </row>
    <row r="213" spans="1:24">
      <c r="A213" s="90"/>
      <c r="B213" s="90"/>
      <c r="C213" s="90">
        <v>4</v>
      </c>
      <c r="D213" s="92" t="s">
        <v>401</v>
      </c>
      <c r="E213" s="90" t="s">
        <v>402</v>
      </c>
      <c r="F213" s="90"/>
      <c r="G213" s="91"/>
      <c r="H213" s="91"/>
      <c r="I213" s="91"/>
      <c r="J213" s="91"/>
      <c r="K213" s="91"/>
      <c r="L213" s="91"/>
      <c r="M213" s="91"/>
      <c r="N213" s="91"/>
      <c r="O213" s="91"/>
      <c r="P213" s="91"/>
      <c r="Q213" s="91"/>
      <c r="R213" s="91"/>
      <c r="S213" s="91"/>
      <c r="T213" s="91"/>
      <c r="U213" s="91"/>
      <c r="V213" s="91"/>
      <c r="W213" s="91"/>
      <c r="X213" s="91"/>
    </row>
    <row r="214" spans="1:24">
      <c r="A214" s="90"/>
      <c r="B214" s="90"/>
      <c r="C214" s="90">
        <v>5</v>
      </c>
      <c r="D214" s="92" t="s">
        <v>403</v>
      </c>
      <c r="E214" s="90" t="s">
        <v>404</v>
      </c>
      <c r="F214" s="90"/>
      <c r="G214" s="91"/>
      <c r="H214" s="91"/>
      <c r="I214" s="91"/>
      <c r="J214" s="91"/>
      <c r="K214" s="91"/>
      <c r="L214" s="91"/>
      <c r="M214" s="91"/>
      <c r="N214" s="91"/>
      <c r="O214" s="91"/>
      <c r="P214" s="91"/>
      <c r="Q214" s="91"/>
      <c r="R214" s="91"/>
      <c r="S214" s="91"/>
      <c r="T214" s="91"/>
      <c r="U214" s="91"/>
      <c r="V214" s="91"/>
      <c r="W214" s="91"/>
      <c r="X214" s="91"/>
    </row>
    <row r="215" spans="1:24">
      <c r="A215" s="90"/>
      <c r="B215" s="90"/>
      <c r="C215" s="90">
        <v>6</v>
      </c>
      <c r="D215" s="92" t="s">
        <v>405</v>
      </c>
      <c r="E215" s="90" t="s">
        <v>406</v>
      </c>
      <c r="F215" s="90"/>
      <c r="G215" s="91"/>
      <c r="H215" s="91"/>
      <c r="I215" s="91"/>
      <c r="J215" s="91"/>
      <c r="K215" s="91"/>
      <c r="L215" s="91"/>
      <c r="M215" s="91"/>
      <c r="N215" s="91"/>
      <c r="O215" s="91"/>
      <c r="P215" s="91"/>
      <c r="Q215" s="91"/>
      <c r="R215" s="91"/>
      <c r="S215" s="91"/>
      <c r="T215" s="91"/>
      <c r="U215" s="91"/>
      <c r="V215" s="91"/>
      <c r="W215" s="91"/>
      <c r="X215" s="91"/>
    </row>
    <row r="216" spans="1:24">
      <c r="A216" s="90"/>
      <c r="B216" s="90"/>
      <c r="C216" s="90">
        <v>7</v>
      </c>
      <c r="D216" s="92" t="s">
        <v>407</v>
      </c>
      <c r="E216" s="90" t="s">
        <v>408</v>
      </c>
      <c r="F216" s="90"/>
      <c r="G216" s="91"/>
      <c r="H216" s="91"/>
      <c r="I216" s="91"/>
      <c r="J216" s="91"/>
      <c r="K216" s="91"/>
      <c r="L216" s="91"/>
      <c r="M216" s="91"/>
      <c r="N216" s="91"/>
      <c r="O216" s="91"/>
      <c r="P216" s="91"/>
      <c r="Q216" s="91"/>
      <c r="R216" s="91"/>
      <c r="S216" s="91"/>
      <c r="T216" s="91"/>
      <c r="U216" s="91"/>
      <c r="V216" s="91"/>
      <c r="W216" s="91"/>
      <c r="X216" s="91"/>
    </row>
    <row r="217" spans="1:24">
      <c r="A217" s="90"/>
      <c r="B217" s="90"/>
      <c r="C217" s="90">
        <v>8</v>
      </c>
      <c r="D217" s="92" t="s">
        <v>409</v>
      </c>
      <c r="E217" s="90" t="s">
        <v>410</v>
      </c>
      <c r="F217" s="90"/>
      <c r="G217" s="91"/>
      <c r="H217" s="91"/>
      <c r="I217" s="91"/>
      <c r="J217" s="91"/>
      <c r="K217" s="91"/>
      <c r="L217" s="91"/>
      <c r="M217" s="91"/>
      <c r="N217" s="91"/>
      <c r="O217" s="91"/>
      <c r="P217" s="91"/>
      <c r="Q217" s="91"/>
      <c r="R217" s="91"/>
      <c r="S217" s="91"/>
      <c r="T217" s="91"/>
      <c r="U217" s="91"/>
      <c r="V217" s="91"/>
      <c r="W217" s="91"/>
      <c r="X217" s="91"/>
    </row>
    <row r="218" spans="1:24">
      <c r="A218" s="90"/>
      <c r="B218" s="90"/>
      <c r="C218" s="90">
        <v>9</v>
      </c>
      <c r="D218" s="92" t="s">
        <v>411</v>
      </c>
      <c r="E218" s="90" t="s">
        <v>412</v>
      </c>
      <c r="F218" s="90"/>
      <c r="G218" s="91"/>
      <c r="H218" s="91"/>
      <c r="I218" s="91"/>
      <c r="J218" s="91"/>
      <c r="K218" s="91"/>
      <c r="L218" s="91"/>
      <c r="M218" s="91"/>
      <c r="N218" s="91"/>
      <c r="O218" s="91"/>
      <c r="P218" s="91"/>
      <c r="Q218" s="91"/>
      <c r="R218" s="91"/>
      <c r="S218" s="91"/>
      <c r="T218" s="91"/>
      <c r="U218" s="91"/>
      <c r="V218" s="91"/>
      <c r="W218" s="91"/>
      <c r="X218" s="91"/>
    </row>
    <row r="219" spans="1:24">
      <c r="A219" s="90"/>
      <c r="B219" s="90"/>
      <c r="C219" s="90">
        <v>10</v>
      </c>
      <c r="D219" s="92" t="s">
        <v>413</v>
      </c>
      <c r="E219" s="90" t="s">
        <v>414</v>
      </c>
      <c r="F219" s="90"/>
      <c r="G219" s="91"/>
      <c r="H219" s="91"/>
      <c r="I219" s="91"/>
      <c r="J219" s="91"/>
      <c r="K219" s="91"/>
      <c r="L219" s="91"/>
      <c r="M219" s="91"/>
      <c r="N219" s="91"/>
      <c r="O219" s="91"/>
      <c r="P219" s="91"/>
      <c r="Q219" s="91"/>
      <c r="R219" s="91"/>
      <c r="S219" s="91"/>
      <c r="T219" s="91"/>
      <c r="U219" s="91"/>
      <c r="V219" s="91"/>
      <c r="W219" s="91"/>
      <c r="X219" s="91"/>
    </row>
    <row r="220" spans="1:24">
      <c r="A220" s="90"/>
      <c r="B220" s="90"/>
      <c r="C220" s="90">
        <v>11</v>
      </c>
      <c r="D220" s="92" t="s">
        <v>415</v>
      </c>
      <c r="E220" s="90" t="s">
        <v>416</v>
      </c>
      <c r="F220" s="90"/>
      <c r="G220" s="91"/>
      <c r="H220" s="91"/>
      <c r="I220" s="91"/>
      <c r="J220" s="91"/>
      <c r="K220" s="91"/>
      <c r="L220" s="91"/>
      <c r="M220" s="91"/>
      <c r="N220" s="91"/>
      <c r="O220" s="91"/>
      <c r="P220" s="91"/>
      <c r="Q220" s="91"/>
      <c r="R220" s="91"/>
      <c r="S220" s="91"/>
      <c r="T220" s="91"/>
      <c r="U220" s="91"/>
      <c r="V220" s="91"/>
      <c r="W220" s="91"/>
      <c r="X220" s="91"/>
    </row>
    <row r="221" spans="1:24">
      <c r="A221" s="90"/>
      <c r="B221" s="90"/>
      <c r="C221" s="90">
        <v>12</v>
      </c>
      <c r="D221" s="92" t="s">
        <v>417</v>
      </c>
      <c r="E221" s="90" t="s">
        <v>418</v>
      </c>
      <c r="F221" s="90"/>
      <c r="G221" s="91"/>
      <c r="H221" s="91"/>
      <c r="I221" s="91"/>
      <c r="J221" s="91"/>
      <c r="K221" s="91"/>
      <c r="L221" s="91"/>
      <c r="M221" s="91"/>
      <c r="N221" s="91"/>
      <c r="O221" s="91"/>
      <c r="P221" s="91"/>
      <c r="Q221" s="91"/>
      <c r="R221" s="91"/>
      <c r="S221" s="91"/>
      <c r="T221" s="91"/>
      <c r="U221" s="91"/>
      <c r="V221" s="91"/>
      <c r="W221" s="91"/>
      <c r="X221" s="91"/>
    </row>
    <row r="222" spans="1:24">
      <c r="A222" s="90"/>
      <c r="B222" s="90"/>
      <c r="C222" s="90">
        <v>13</v>
      </c>
      <c r="D222" s="92" t="s">
        <v>419</v>
      </c>
      <c r="E222" s="90" t="s">
        <v>420</v>
      </c>
      <c r="F222" s="90"/>
      <c r="G222" s="91"/>
      <c r="H222" s="91"/>
      <c r="I222" s="91"/>
      <c r="J222" s="91"/>
      <c r="K222" s="91"/>
      <c r="L222" s="91"/>
      <c r="M222" s="91"/>
      <c r="N222" s="91"/>
      <c r="O222" s="91"/>
      <c r="P222" s="91"/>
      <c r="Q222" s="91"/>
      <c r="R222" s="91"/>
      <c r="S222" s="91"/>
      <c r="T222" s="91"/>
      <c r="U222" s="91"/>
      <c r="V222" s="91"/>
      <c r="W222" s="91"/>
      <c r="X222" s="91"/>
    </row>
    <row r="223" spans="1:24">
      <c r="A223" s="90"/>
      <c r="B223" s="90"/>
      <c r="C223" s="90">
        <v>14</v>
      </c>
      <c r="D223" s="92" t="s">
        <v>421</v>
      </c>
      <c r="E223" s="90" t="s">
        <v>422</v>
      </c>
      <c r="F223" s="90"/>
      <c r="G223" s="91"/>
      <c r="H223" s="91"/>
      <c r="I223" s="91"/>
      <c r="J223" s="91"/>
      <c r="K223" s="91"/>
      <c r="L223" s="91"/>
      <c r="M223" s="91"/>
      <c r="N223" s="91"/>
      <c r="O223" s="91"/>
      <c r="P223" s="91"/>
      <c r="Q223" s="91"/>
      <c r="R223" s="91"/>
      <c r="S223" s="91"/>
      <c r="T223" s="91"/>
      <c r="U223" s="91"/>
      <c r="V223" s="91"/>
      <c r="W223" s="91"/>
      <c r="X223" s="91"/>
    </row>
    <row r="224" spans="1:24">
      <c r="A224" s="90"/>
      <c r="B224" s="90"/>
      <c r="C224" s="90">
        <v>15</v>
      </c>
      <c r="D224" s="92" t="s">
        <v>423</v>
      </c>
      <c r="E224" s="90" t="s">
        <v>424</v>
      </c>
      <c r="F224" s="90"/>
      <c r="G224" s="91"/>
      <c r="H224" s="91"/>
      <c r="I224" s="91"/>
      <c r="J224" s="91"/>
      <c r="K224" s="91"/>
      <c r="L224" s="91"/>
      <c r="M224" s="91"/>
      <c r="N224" s="91"/>
      <c r="O224" s="91"/>
      <c r="P224" s="91"/>
      <c r="Q224" s="91"/>
      <c r="R224" s="91"/>
      <c r="S224" s="91"/>
      <c r="T224" s="91"/>
      <c r="U224" s="91"/>
      <c r="V224" s="91"/>
      <c r="W224" s="91"/>
      <c r="X224" s="91"/>
    </row>
    <row r="225" spans="1:9">
      <c r="A225" s="90"/>
      <c r="B225" s="90"/>
      <c r="C225" s="90">
        <v>16</v>
      </c>
      <c r="D225" s="92" t="s">
        <v>425</v>
      </c>
      <c r="E225" s="90" t="s">
        <v>426</v>
      </c>
      <c r="F225" s="90"/>
      <c r="G225" s="91"/>
      <c r="H225" s="91"/>
      <c r="I225" s="91"/>
    </row>
    <row r="226" spans="1:9">
      <c r="C226" s="1">
        <v>17</v>
      </c>
      <c r="D226" s="92" t="s">
        <v>427</v>
      </c>
      <c r="E226" s="90" t="s">
        <v>428</v>
      </c>
    </row>
    <row r="227" spans="1:9">
      <c r="C227" s="1">
        <v>18</v>
      </c>
      <c r="D227" s="92" t="s">
        <v>429</v>
      </c>
      <c r="E227" s="90" t="s">
        <v>430</v>
      </c>
    </row>
    <row r="228" spans="1:9">
      <c r="C228" s="1">
        <v>19</v>
      </c>
      <c r="D228" s="92" t="s">
        <v>431</v>
      </c>
      <c r="E228" s="90" t="s">
        <v>432</v>
      </c>
    </row>
    <row r="229" spans="1:9">
      <c r="C229" s="1">
        <v>20</v>
      </c>
      <c r="D229" s="92" t="s">
        <v>433</v>
      </c>
      <c r="E229" s="90" t="s">
        <v>434</v>
      </c>
    </row>
    <row r="230" spans="1:9">
      <c r="C230" s="1">
        <v>21</v>
      </c>
      <c r="D230" s="92" t="s">
        <v>435</v>
      </c>
      <c r="E230" s="90" t="s">
        <v>436</v>
      </c>
    </row>
    <row r="231" spans="1:9">
      <c r="C231" s="1">
        <v>22</v>
      </c>
      <c r="D231" s="92" t="s">
        <v>437</v>
      </c>
      <c r="E231" s="90" t="s">
        <v>438</v>
      </c>
    </row>
    <row r="232" spans="1:9">
      <c r="C232" s="1">
        <v>23</v>
      </c>
      <c r="D232" s="92" t="s">
        <v>439</v>
      </c>
      <c r="E232" s="90" t="s">
        <v>440</v>
      </c>
    </row>
    <row r="233" spans="1:9">
      <c r="C233" s="1">
        <v>24</v>
      </c>
      <c r="D233" s="92" t="s">
        <v>441</v>
      </c>
      <c r="E233" s="90" t="s">
        <v>442</v>
      </c>
    </row>
    <row r="234" spans="1:9">
      <c r="C234" s="1">
        <v>25</v>
      </c>
      <c r="D234" s="92" t="s">
        <v>443</v>
      </c>
      <c r="E234" s="90" t="s">
        <v>444</v>
      </c>
    </row>
    <row r="235" spans="1:9">
      <c r="C235" s="1">
        <v>26</v>
      </c>
      <c r="D235" s="92" t="s">
        <v>445</v>
      </c>
      <c r="E235" s="90" t="s">
        <v>446</v>
      </c>
    </row>
    <row r="236" spans="1:9">
      <c r="C236" s="1">
        <v>27</v>
      </c>
      <c r="D236" s="92" t="s">
        <v>447</v>
      </c>
      <c r="E236" s="90" t="s">
        <v>448</v>
      </c>
    </row>
    <row r="237" spans="1:9">
      <c r="C237" s="1">
        <v>28</v>
      </c>
      <c r="D237" s="92" t="s">
        <v>449</v>
      </c>
      <c r="E237" s="90" t="s">
        <v>450</v>
      </c>
    </row>
    <row r="238" spans="1:9">
      <c r="C238" s="1">
        <v>29</v>
      </c>
      <c r="D238" s="92" t="s">
        <v>451</v>
      </c>
      <c r="E238" s="90" t="s">
        <v>452</v>
      </c>
    </row>
    <row r="239" spans="1:9">
      <c r="C239" s="1">
        <v>30</v>
      </c>
      <c r="D239" s="92" t="s">
        <v>453</v>
      </c>
      <c r="E239" s="90" t="s">
        <v>454</v>
      </c>
    </row>
    <row r="240" spans="1:9">
      <c r="C240" s="1">
        <v>31</v>
      </c>
      <c r="D240" s="92" t="s">
        <v>455</v>
      </c>
      <c r="E240" s="90" t="s">
        <v>456</v>
      </c>
    </row>
    <row r="241" spans="3:5">
      <c r="C241" s="1">
        <v>32</v>
      </c>
      <c r="D241" s="92" t="s">
        <v>457</v>
      </c>
      <c r="E241" s="90" t="s">
        <v>458</v>
      </c>
    </row>
    <row r="242" spans="3:5">
      <c r="C242" s="1">
        <v>33</v>
      </c>
      <c r="D242" s="92" t="s">
        <v>459</v>
      </c>
      <c r="E242" s="90" t="s">
        <v>460</v>
      </c>
    </row>
    <row r="243" spans="3:5">
      <c r="C243" s="1">
        <v>34</v>
      </c>
      <c r="D243" s="92" t="s">
        <v>461</v>
      </c>
      <c r="E243" s="90" t="s">
        <v>462</v>
      </c>
    </row>
    <row r="244" spans="3:5">
      <c r="C244" s="1">
        <v>35</v>
      </c>
      <c r="D244" s="92" t="s">
        <v>463</v>
      </c>
      <c r="E244" s="90" t="s">
        <v>464</v>
      </c>
    </row>
    <row r="245" spans="3:5">
      <c r="C245" s="1">
        <v>36</v>
      </c>
      <c r="D245" s="92" t="s">
        <v>465</v>
      </c>
      <c r="E245" s="90" t="s">
        <v>466</v>
      </c>
    </row>
    <row r="246" spans="3:5">
      <c r="C246" s="1">
        <v>37</v>
      </c>
      <c r="D246" s="92" t="s">
        <v>467</v>
      </c>
      <c r="E246" s="90" t="s">
        <v>468</v>
      </c>
    </row>
    <row r="247" spans="3:5">
      <c r="C247" s="1">
        <v>38</v>
      </c>
      <c r="D247" s="92" t="s">
        <v>469</v>
      </c>
      <c r="E247" s="90" t="s">
        <v>470</v>
      </c>
    </row>
    <row r="248" spans="3:5">
      <c r="C248" s="1">
        <v>39</v>
      </c>
      <c r="D248" s="92" t="s">
        <v>471</v>
      </c>
      <c r="E248" s="90" t="s">
        <v>472</v>
      </c>
    </row>
    <row r="249" spans="3:5">
      <c r="C249" s="1">
        <v>40</v>
      </c>
      <c r="D249" s="92" t="s">
        <v>473</v>
      </c>
      <c r="E249" s="90" t="s">
        <v>474</v>
      </c>
    </row>
    <row r="250" spans="3:5">
      <c r="C250" s="1">
        <v>41</v>
      </c>
      <c r="D250" s="92" t="s">
        <v>475</v>
      </c>
      <c r="E250" s="90" t="s">
        <v>476</v>
      </c>
    </row>
    <row r="251" spans="3:5">
      <c r="C251" s="1">
        <v>42</v>
      </c>
      <c r="D251" s="92" t="s">
        <v>477</v>
      </c>
      <c r="E251" s="90" t="s">
        <v>478</v>
      </c>
    </row>
    <row r="252" spans="3:5">
      <c r="C252" s="1">
        <v>43</v>
      </c>
      <c r="D252" s="92" t="s">
        <v>479</v>
      </c>
      <c r="E252" s="90" t="s">
        <v>480</v>
      </c>
    </row>
    <row r="253" spans="3:5">
      <c r="C253" s="1">
        <v>44</v>
      </c>
      <c r="D253" s="92" t="s">
        <v>481</v>
      </c>
      <c r="E253" s="90" t="s">
        <v>482</v>
      </c>
    </row>
    <row r="254" spans="3:5">
      <c r="C254" s="1">
        <v>45</v>
      </c>
      <c r="D254" s="92" t="s">
        <v>483</v>
      </c>
      <c r="E254" s="90" t="s">
        <v>484</v>
      </c>
    </row>
    <row r="255" spans="3:5">
      <c r="C255" s="1">
        <v>46</v>
      </c>
      <c r="D255" s="92" t="s">
        <v>485</v>
      </c>
      <c r="E255" s="90" t="s">
        <v>486</v>
      </c>
    </row>
    <row r="256" spans="3:5">
      <c r="C256" s="1">
        <v>47</v>
      </c>
      <c r="D256" s="92" t="s">
        <v>487</v>
      </c>
      <c r="E256" s="90" t="s">
        <v>488</v>
      </c>
    </row>
    <row r="257" spans="3:5">
      <c r="D257" s="92" t="s">
        <v>381</v>
      </c>
      <c r="E257" s="90"/>
    </row>
    <row r="258" spans="3:5">
      <c r="D258" s="92" t="s">
        <v>15</v>
      </c>
      <c r="E258" s="90"/>
    </row>
    <row r="259" spans="3:5">
      <c r="C259" s="1">
        <v>1</v>
      </c>
      <c r="D259" s="92" t="s">
        <v>489</v>
      </c>
      <c r="E259" s="90"/>
    </row>
    <row r="260" spans="3:5">
      <c r="C260" s="1">
        <v>2</v>
      </c>
      <c r="D260" s="92" t="s">
        <v>490</v>
      </c>
      <c r="E260" s="90"/>
    </row>
    <row r="261" spans="3:5">
      <c r="C261" s="1">
        <v>3</v>
      </c>
      <c r="D261" s="92" t="s">
        <v>491</v>
      </c>
      <c r="E261" s="90"/>
    </row>
    <row r="262" spans="3:5">
      <c r="C262" s="1">
        <v>4</v>
      </c>
      <c r="D262" s="92" t="s">
        <v>492</v>
      </c>
      <c r="E262" s="90"/>
    </row>
    <row r="263" spans="3:5">
      <c r="C263" s="1">
        <v>5</v>
      </c>
      <c r="D263" s="92" t="s">
        <v>493</v>
      </c>
      <c r="E263" s="90"/>
    </row>
    <row r="264" spans="3:5">
      <c r="C264" s="1">
        <v>6</v>
      </c>
      <c r="D264" s="92" t="s">
        <v>494</v>
      </c>
      <c r="E264" s="90"/>
    </row>
    <row r="265" spans="3:5">
      <c r="C265" s="1">
        <v>7</v>
      </c>
      <c r="D265" s="92" t="s">
        <v>495</v>
      </c>
      <c r="E265" s="90"/>
    </row>
    <row r="266" spans="3:5">
      <c r="C266" s="1">
        <v>8</v>
      </c>
      <c r="D266" s="92" t="s">
        <v>496</v>
      </c>
      <c r="E266" s="90"/>
    </row>
    <row r="267" spans="3:5">
      <c r="C267" s="1">
        <v>9</v>
      </c>
      <c r="D267" s="92" t="s">
        <v>497</v>
      </c>
      <c r="E267" s="90"/>
    </row>
    <row r="268" spans="3:5">
      <c r="C268" s="1">
        <v>10</v>
      </c>
      <c r="D268" s="92" t="s">
        <v>498</v>
      </c>
      <c r="E268" s="90"/>
    </row>
    <row r="269" spans="3:5">
      <c r="C269" s="1">
        <v>11</v>
      </c>
      <c r="D269" s="92" t="s">
        <v>499</v>
      </c>
      <c r="E269" s="90"/>
    </row>
    <row r="270" spans="3:5">
      <c r="C270" s="1">
        <v>12</v>
      </c>
      <c r="D270" s="92" t="s">
        <v>500</v>
      </c>
      <c r="E270" s="90"/>
    </row>
    <row r="271" spans="3:5">
      <c r="C271" s="1">
        <v>13</v>
      </c>
      <c r="D271" s="92" t="s">
        <v>501</v>
      </c>
      <c r="E271" s="90"/>
    </row>
    <row r="272" spans="3:5">
      <c r="C272" s="1">
        <v>14</v>
      </c>
      <c r="D272" s="92" t="s">
        <v>502</v>
      </c>
      <c r="E272" s="90"/>
    </row>
    <row r="273" spans="3:5">
      <c r="C273" s="1">
        <v>15</v>
      </c>
      <c r="D273" s="92" t="s">
        <v>503</v>
      </c>
      <c r="E273" s="90"/>
    </row>
    <row r="274" spans="3:5">
      <c r="C274" s="1">
        <v>16</v>
      </c>
      <c r="D274" s="92" t="s">
        <v>504</v>
      </c>
      <c r="E274" s="90"/>
    </row>
    <row r="275" spans="3:5">
      <c r="C275" s="1">
        <v>17</v>
      </c>
      <c r="D275" s="92" t="s">
        <v>505</v>
      </c>
      <c r="E275" s="90"/>
    </row>
    <row r="276" spans="3:5">
      <c r="C276" s="1">
        <v>18</v>
      </c>
      <c r="D276" s="92" t="s">
        <v>506</v>
      </c>
      <c r="E276" s="90"/>
    </row>
    <row r="277" spans="3:5">
      <c r="C277" s="1">
        <v>19</v>
      </c>
      <c r="D277" s="92" t="s">
        <v>507</v>
      </c>
      <c r="E277" s="90"/>
    </row>
    <row r="278" spans="3:5">
      <c r="C278" s="1">
        <v>20</v>
      </c>
      <c r="D278" s="92" t="s">
        <v>508</v>
      </c>
      <c r="E278" s="90"/>
    </row>
    <row r="279" spans="3:5">
      <c r="C279" s="1">
        <v>21</v>
      </c>
      <c r="D279" s="92" t="s">
        <v>509</v>
      </c>
      <c r="E279" s="90"/>
    </row>
    <row r="280" spans="3:5">
      <c r="C280" s="1">
        <v>22</v>
      </c>
      <c r="D280" s="92" t="s">
        <v>510</v>
      </c>
      <c r="E280" s="90"/>
    </row>
    <row r="281" spans="3:5">
      <c r="C281" s="1">
        <v>23</v>
      </c>
      <c r="D281" s="92" t="s">
        <v>511</v>
      </c>
      <c r="E281" s="90"/>
    </row>
    <row r="282" spans="3:5">
      <c r="C282" s="1">
        <v>24</v>
      </c>
      <c r="D282" s="92" t="s">
        <v>512</v>
      </c>
      <c r="E282" s="90"/>
    </row>
    <row r="283" spans="3:5">
      <c r="C283" s="1">
        <v>25</v>
      </c>
      <c r="D283" s="92" t="s">
        <v>513</v>
      </c>
      <c r="E283" s="90"/>
    </row>
    <row r="284" spans="3:5">
      <c r="C284" s="1">
        <v>26</v>
      </c>
      <c r="D284" s="92" t="s">
        <v>514</v>
      </c>
      <c r="E284" s="90"/>
    </row>
    <row r="285" spans="3:5">
      <c r="C285" s="1">
        <v>27</v>
      </c>
      <c r="D285" s="92" t="s">
        <v>515</v>
      </c>
      <c r="E285" s="90"/>
    </row>
    <row r="286" spans="3:5">
      <c r="C286" s="1">
        <v>28</v>
      </c>
      <c r="D286" s="92" t="s">
        <v>516</v>
      </c>
      <c r="E286" s="90"/>
    </row>
    <row r="287" spans="3:5">
      <c r="C287" s="1">
        <v>29</v>
      </c>
      <c r="D287" s="92" t="s">
        <v>517</v>
      </c>
      <c r="E287" s="90"/>
    </row>
    <row r="288" spans="3:5">
      <c r="C288" s="1">
        <v>30</v>
      </c>
      <c r="D288" s="92" t="s">
        <v>518</v>
      </c>
      <c r="E288" s="90"/>
    </row>
    <row r="289" spans="3:5">
      <c r="C289" s="1">
        <v>31</v>
      </c>
      <c r="D289" s="92" t="s">
        <v>519</v>
      </c>
      <c r="E289" s="90"/>
    </row>
    <row r="290" spans="3:5">
      <c r="C290" s="1">
        <v>32</v>
      </c>
      <c r="D290" s="92" t="s">
        <v>520</v>
      </c>
      <c r="E290" s="90"/>
    </row>
    <row r="291" spans="3:5">
      <c r="C291" s="1">
        <v>33</v>
      </c>
      <c r="D291" s="92" t="s">
        <v>371</v>
      </c>
      <c r="E291" s="90"/>
    </row>
    <row r="292" spans="3:5">
      <c r="C292" s="1">
        <v>34</v>
      </c>
      <c r="D292" s="92" t="s">
        <v>521</v>
      </c>
      <c r="E292" s="90"/>
    </row>
    <row r="293" spans="3:5">
      <c r="D293" s="92" t="s">
        <v>522</v>
      </c>
      <c r="E293" s="90"/>
    </row>
    <row r="294" spans="3:5">
      <c r="D294" s="92" t="s">
        <v>15</v>
      </c>
      <c r="E294" s="90"/>
    </row>
    <row r="295" spans="3:5">
      <c r="C295" s="1">
        <v>1</v>
      </c>
      <c r="D295" s="92" t="s">
        <v>523</v>
      </c>
      <c r="E295" s="90"/>
    </row>
    <row r="296" spans="3:5">
      <c r="C296" s="1">
        <v>2</v>
      </c>
      <c r="D296" s="92" t="s">
        <v>524</v>
      </c>
      <c r="E296" s="90"/>
    </row>
    <row r="297" spans="3:5">
      <c r="C297" s="1">
        <v>3</v>
      </c>
      <c r="D297" s="92" t="s">
        <v>525</v>
      </c>
      <c r="E297" s="90"/>
    </row>
    <row r="298" spans="3:5">
      <c r="C298" s="1">
        <v>4</v>
      </c>
      <c r="D298" s="92" t="s">
        <v>526</v>
      </c>
      <c r="E298" s="90"/>
    </row>
    <row r="299" spans="3:5">
      <c r="C299" s="1">
        <v>5</v>
      </c>
      <c r="D299" s="92" t="s">
        <v>527</v>
      </c>
      <c r="E299" s="90"/>
    </row>
    <row r="300" spans="3:5">
      <c r="C300" s="1">
        <v>6</v>
      </c>
      <c r="D300" s="92" t="s">
        <v>371</v>
      </c>
      <c r="E300" s="90"/>
    </row>
    <row r="301" spans="3:5">
      <c r="D301" s="92" t="s">
        <v>522</v>
      </c>
      <c r="E301" s="90"/>
    </row>
    <row r="302" spans="3:5">
      <c r="D302" s="92" t="s">
        <v>15</v>
      </c>
      <c r="E302" s="90"/>
    </row>
    <row r="303" spans="3:5">
      <c r="D303" s="92" t="s">
        <v>528</v>
      </c>
      <c r="E303" s="90"/>
    </row>
    <row r="304" spans="3:5">
      <c r="D304" s="92" t="s">
        <v>529</v>
      </c>
      <c r="E304" s="90"/>
    </row>
    <row r="305" spans="4:5">
      <c r="D305" s="92" t="s">
        <v>522</v>
      </c>
      <c r="E305" s="90"/>
    </row>
    <row r="306" spans="4:5">
      <c r="D306" s="92" t="s">
        <v>15</v>
      </c>
      <c r="E306" s="90"/>
    </row>
    <row r="307" spans="4:5">
      <c r="D307" s="92" t="s">
        <v>530</v>
      </c>
      <c r="E307" s="90"/>
    </row>
    <row r="308" spans="4:5">
      <c r="D308" s="92" t="s">
        <v>531</v>
      </c>
      <c r="E308" s="90"/>
    </row>
    <row r="309" spans="4:5">
      <c r="D309" s="92" t="s">
        <v>522</v>
      </c>
      <c r="E309" s="90"/>
    </row>
    <row r="310" spans="4:5">
      <c r="D310" s="92" t="s">
        <v>15</v>
      </c>
      <c r="E310" s="90"/>
    </row>
    <row r="311" spans="4:5">
      <c r="D311" s="92" t="s">
        <v>532</v>
      </c>
      <c r="E311" s="90"/>
    </row>
    <row r="312" spans="4:5" ht="27">
      <c r="D312" s="92" t="s">
        <v>533</v>
      </c>
      <c r="E312" s="90"/>
    </row>
    <row r="313" spans="4:5">
      <c r="D313" s="92" t="s">
        <v>534</v>
      </c>
      <c r="E313" s="90"/>
    </row>
    <row r="314" spans="4:5">
      <c r="D314" s="92" t="s">
        <v>522</v>
      </c>
      <c r="E314" s="90"/>
    </row>
    <row r="315" spans="4:5">
      <c r="D315" s="92" t="s">
        <v>15</v>
      </c>
      <c r="E315" s="90"/>
    </row>
    <row r="316" spans="4:5">
      <c r="D316" s="92" t="s">
        <v>535</v>
      </c>
      <c r="E316" s="90"/>
    </row>
    <row r="317" spans="4:5">
      <c r="D317" s="92" t="s">
        <v>536</v>
      </c>
      <c r="E317" s="90"/>
    </row>
    <row r="318" spans="4:5">
      <c r="D318" s="92" t="s">
        <v>371</v>
      </c>
      <c r="E318" s="90"/>
    </row>
    <row r="319" spans="4:5">
      <c r="D319" s="90"/>
      <c r="E319" s="90"/>
    </row>
    <row r="320" spans="4:5">
      <c r="D320" s="92"/>
      <c r="E320" s="90"/>
    </row>
    <row r="321" spans="4:5">
      <c r="D321" s="90"/>
      <c r="E321" s="90"/>
    </row>
    <row r="322" spans="4:5">
      <c r="D322" s="90"/>
      <c r="E322" s="90"/>
    </row>
    <row r="323" spans="4:5">
      <c r="D323" s="90"/>
      <c r="E323" s="90"/>
    </row>
    <row r="324" spans="4:5">
      <c r="D324" s="90"/>
      <c r="E324" s="90"/>
    </row>
    <row r="325" spans="4:5">
      <c r="D325" s="90"/>
      <c r="E325" s="90"/>
    </row>
    <row r="326" spans="4:5">
      <c r="D326" s="90"/>
      <c r="E326" s="90"/>
    </row>
    <row r="327" spans="4:5">
      <c r="D327" s="90"/>
      <c r="E327" s="90"/>
    </row>
    <row r="328" spans="4:5">
      <c r="D328" s="90"/>
      <c r="E328" s="90"/>
    </row>
    <row r="329" spans="4:5">
      <c r="D329" s="90"/>
      <c r="E329" s="90"/>
    </row>
    <row r="330" spans="4:5">
      <c r="D330" s="90"/>
      <c r="E330" s="90"/>
    </row>
    <row r="331" spans="4:5">
      <c r="D331" s="90"/>
      <c r="E331" s="90"/>
    </row>
    <row r="332" spans="4:5">
      <c r="D332" s="90"/>
      <c r="E332" s="90"/>
    </row>
    <row r="333" spans="4:5">
      <c r="D333" s="90"/>
      <c r="E333" s="90"/>
    </row>
    <row r="334" spans="4:5">
      <c r="D334" s="92"/>
      <c r="E334" s="92"/>
    </row>
    <row r="335" spans="4:5">
      <c r="D335" s="92"/>
      <c r="E335" s="90"/>
    </row>
    <row r="336" spans="4:5">
      <c r="D336" s="90"/>
      <c r="E336" s="90"/>
    </row>
    <row r="337" spans="4:5">
      <c r="D337" s="90"/>
      <c r="E337" s="90"/>
    </row>
    <row r="338" spans="4:5">
      <c r="D338" s="90"/>
      <c r="E338" s="90"/>
    </row>
    <row r="339" spans="4:5">
      <c r="D339" s="90"/>
      <c r="E339" s="90"/>
    </row>
    <row r="340" spans="4:5">
      <c r="D340" s="90"/>
      <c r="E340" s="90"/>
    </row>
    <row r="341" spans="4:5">
      <c r="D341" s="90"/>
      <c r="E341" s="90"/>
    </row>
    <row r="342" spans="4:5">
      <c r="D342" s="90"/>
      <c r="E342" s="90"/>
    </row>
    <row r="343" spans="4:5">
      <c r="D343" s="90"/>
      <c r="E343" s="90"/>
    </row>
    <row r="344" spans="4:5">
      <c r="D344" s="90"/>
      <c r="E344" s="90"/>
    </row>
    <row r="345" spans="4:5">
      <c r="D345" s="90"/>
      <c r="E345" s="90"/>
    </row>
    <row r="346" spans="4:5">
      <c r="D346" s="90"/>
      <c r="E346" s="90"/>
    </row>
    <row r="347" spans="4:5">
      <c r="D347" s="90"/>
      <c r="E347" s="90"/>
    </row>
    <row r="348" spans="4:5">
      <c r="D348" s="90"/>
      <c r="E348" s="90"/>
    </row>
    <row r="349" spans="4:5">
      <c r="D349" s="90"/>
      <c r="E349" s="90"/>
    </row>
    <row r="350" spans="4:5">
      <c r="D350" s="90"/>
      <c r="E350" s="90"/>
    </row>
    <row r="351" spans="4:5">
      <c r="D351" s="90"/>
      <c r="E351" s="90"/>
    </row>
    <row r="352" spans="4:5">
      <c r="D352" s="90"/>
      <c r="E352" s="90"/>
    </row>
    <row r="353" spans="4:5">
      <c r="D353" s="90"/>
      <c r="E353" s="90"/>
    </row>
    <row r="354" spans="4:5">
      <c r="D354" s="90"/>
      <c r="E354" s="90"/>
    </row>
    <row r="355" spans="4:5">
      <c r="D355" s="90"/>
      <c r="E355" s="90"/>
    </row>
    <row r="356" spans="4:5">
      <c r="D356" s="90"/>
      <c r="E356" s="90"/>
    </row>
    <row r="357" spans="4:5">
      <c r="D357" s="90"/>
      <c r="E357" s="90"/>
    </row>
    <row r="358" spans="4:5">
      <c r="D358" s="90"/>
      <c r="E358" s="90"/>
    </row>
    <row r="359" spans="4:5">
      <c r="D359" s="90"/>
      <c r="E359" s="90"/>
    </row>
    <row r="360" spans="4:5">
      <c r="D360" s="90"/>
      <c r="E360" s="90"/>
    </row>
    <row r="361" spans="4:5">
      <c r="D361" s="90"/>
      <c r="E361" s="90"/>
    </row>
    <row r="362" spans="4:5">
      <c r="D362" s="90"/>
      <c r="E362" s="90"/>
    </row>
  </sheetData>
  <sheetProtection algorithmName="SHA-512" hashValue="aAqyOyw9i7WGLRbrX5pJaPKkILQDw+30ZyGpi5lVE84YNPR9fhXxQ6nHw+M6N5OpvehglkHdY5hH23kElrHHWg==" saltValue="Q552883suHPV+3nn4/kiEQ==" spinCount="100000" sheet="1" selectLockedCells="1"/>
  <mergeCells count="81">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 ref="A83:A109"/>
    <mergeCell ref="C83:D83"/>
    <mergeCell ref="C84:D84"/>
    <mergeCell ref="C86:C89"/>
    <mergeCell ref="C90:C93"/>
    <mergeCell ref="C98:C100"/>
    <mergeCell ref="D98:D99"/>
    <mergeCell ref="C102:D102"/>
    <mergeCell ref="C103:D103"/>
    <mergeCell ref="C94:C97"/>
    <mergeCell ref="C131:D131"/>
    <mergeCell ref="C132:C134"/>
    <mergeCell ref="E106:E108"/>
    <mergeCell ref="C106:C109"/>
    <mergeCell ref="C104:D104"/>
    <mergeCell ref="C105:D105"/>
    <mergeCell ref="D120:D121"/>
    <mergeCell ref="D122:D123"/>
    <mergeCell ref="C128:D128"/>
    <mergeCell ref="C129:D129"/>
    <mergeCell ref="C130:D130"/>
    <mergeCell ref="A58:A64"/>
    <mergeCell ref="C58:C64"/>
    <mergeCell ref="A65:A82"/>
    <mergeCell ref="C65:C82"/>
    <mergeCell ref="D65:D66"/>
    <mergeCell ref="D67:D68"/>
    <mergeCell ref="D69:D70"/>
    <mergeCell ref="D71:D72"/>
    <mergeCell ref="D73:D74"/>
    <mergeCell ref="D75:D76"/>
    <mergeCell ref="D77:D78"/>
    <mergeCell ref="D79:D80"/>
    <mergeCell ref="D81:D82"/>
    <mergeCell ref="A52:A57"/>
    <mergeCell ref="C52:C57"/>
    <mergeCell ref="A31:A51"/>
    <mergeCell ref="C33:C39"/>
    <mergeCell ref="C40:C42"/>
    <mergeCell ref="C43:C45"/>
    <mergeCell ref="C46:C47"/>
    <mergeCell ref="C48:D48"/>
    <mergeCell ref="C49:D49"/>
    <mergeCell ref="C50:C51"/>
    <mergeCell ref="D40:D41"/>
    <mergeCell ref="A10:A30"/>
    <mergeCell ref="C10:D11"/>
    <mergeCell ref="C12:C13"/>
    <mergeCell ref="C14:C20"/>
    <mergeCell ref="C21:C22"/>
    <mergeCell ref="C23:C25"/>
    <mergeCell ref="C26:C27"/>
    <mergeCell ref="C28:D28"/>
    <mergeCell ref="C29:D29"/>
    <mergeCell ref="C30:D30"/>
    <mergeCell ref="C3:D3"/>
    <mergeCell ref="A4:A9"/>
    <mergeCell ref="C5:C6"/>
    <mergeCell ref="C7:C9"/>
    <mergeCell ref="D8:D9"/>
    <mergeCell ref="C156:D156"/>
    <mergeCell ref="C157:C159"/>
    <mergeCell ref="C150:D151"/>
    <mergeCell ref="C152:D153"/>
    <mergeCell ref="C154:D155"/>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ゴシック,標準"&amp;8令和７・８年度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G103:G109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G117</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85"/>
  <sheetViews>
    <sheetView view="pageBreakPreview" zoomScale="80" zoomScaleNormal="80" zoomScaleSheetLayoutView="80" workbookViewId="0">
      <selection activeCell="F42" sqref="F42:R42"/>
    </sheetView>
  </sheetViews>
  <sheetFormatPr defaultRowHeight="13.5"/>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5" customHeight="1" thickBot="1">
      <c r="B1" s="190" t="s">
        <v>733</v>
      </c>
      <c r="C1" s="91"/>
      <c r="D1" s="91"/>
      <c r="E1" s="91"/>
      <c r="F1" s="90" t="s">
        <v>734</v>
      </c>
      <c r="G1" s="91"/>
      <c r="H1" s="91"/>
      <c r="I1" s="91"/>
      <c r="J1" s="91"/>
      <c r="K1" s="91"/>
      <c r="L1" s="91"/>
      <c r="M1" s="91"/>
      <c r="N1" s="91"/>
      <c r="O1" s="91"/>
      <c r="Q1" s="123"/>
      <c r="R1" s="181" t="str">
        <f>G140</f>
        <v/>
      </c>
      <c r="S1" s="91"/>
      <c r="T1" s="91"/>
    </row>
    <row r="2" spans="2:20" ht="18" customHeight="1" thickBot="1">
      <c r="C2" s="91"/>
      <c r="E2" s="124"/>
      <c r="H2" s="426" t="s">
        <v>1677</v>
      </c>
      <c r="I2" s="427"/>
      <c r="J2" s="428" t="str">
        <f>'02入力票（その２）'!I166</f>
        <v/>
      </c>
      <c r="K2" s="429"/>
      <c r="L2" s="430"/>
      <c r="M2" s="124"/>
      <c r="N2" s="124"/>
      <c r="O2" s="124"/>
      <c r="Q2" s="125"/>
      <c r="R2" s="125"/>
      <c r="S2" s="91"/>
      <c r="T2" s="91"/>
    </row>
    <row r="3" spans="2:20" ht="27" customHeight="1" thickBot="1">
      <c r="B3" s="708" t="s">
        <v>593</v>
      </c>
      <c r="C3" s="709"/>
      <c r="D3" s="710"/>
      <c r="E3" s="710"/>
      <c r="F3" s="710"/>
      <c r="G3" s="608"/>
      <c r="H3" s="711" t="s">
        <v>594</v>
      </c>
      <c r="I3" s="709"/>
      <c r="J3" s="712"/>
      <c r="K3" s="710"/>
      <c r="L3" s="713"/>
      <c r="M3" s="194"/>
      <c r="N3" s="195"/>
      <c r="O3" s="195"/>
      <c r="P3" s="195"/>
      <c r="Q3" s="195"/>
      <c r="R3" s="196"/>
      <c r="S3" s="91"/>
      <c r="T3" s="91"/>
    </row>
    <row r="4" spans="2:20">
      <c r="B4" s="714" t="s">
        <v>595</v>
      </c>
      <c r="C4" s="715"/>
      <c r="D4" s="631">
        <v>14001</v>
      </c>
      <c r="E4" s="631"/>
      <c r="F4" s="631">
        <v>14002</v>
      </c>
      <c r="G4" s="631"/>
      <c r="H4" s="197">
        <v>9000</v>
      </c>
      <c r="I4" s="197">
        <v>9001</v>
      </c>
      <c r="J4" s="197">
        <v>9002</v>
      </c>
      <c r="K4" s="197">
        <v>9003</v>
      </c>
      <c r="L4" s="198">
        <v>9004</v>
      </c>
      <c r="M4" s="199"/>
      <c r="N4" s="200"/>
      <c r="O4" s="200"/>
      <c r="P4" s="200"/>
      <c r="Q4" s="200"/>
      <c r="R4" s="201"/>
      <c r="S4" s="91"/>
      <c r="T4" s="91"/>
    </row>
    <row r="5" spans="2:20" ht="14.25" thickBot="1">
      <c r="B5" s="716"/>
      <c r="C5" s="717"/>
      <c r="D5" s="718" t="str">
        <f>'02入力票（その２）'!I58</f>
        <v>　</v>
      </c>
      <c r="E5" s="718"/>
      <c r="F5" s="719" t="str">
        <f>'02入力票（その２）'!I59</f>
        <v>　</v>
      </c>
      <c r="G5" s="719"/>
      <c r="H5" s="202" t="str">
        <f>'02入力票（その２）'!I60</f>
        <v>　</v>
      </c>
      <c r="I5" s="202" t="str">
        <f>'02入力票（その２）'!I61</f>
        <v>　</v>
      </c>
      <c r="J5" s="202" t="str">
        <f>'02入力票（その２）'!I62</f>
        <v>　</v>
      </c>
      <c r="K5" s="202" t="str">
        <f>'02入力票（その２）'!I63</f>
        <v>　</v>
      </c>
      <c r="L5" s="203" t="str">
        <f>'02入力票（その２）'!I64</f>
        <v>　</v>
      </c>
      <c r="M5" s="199"/>
      <c r="N5" s="200"/>
      <c r="O5" s="200"/>
      <c r="P5" s="200"/>
      <c r="Q5" s="200"/>
      <c r="R5" s="201"/>
      <c r="S5" s="91"/>
      <c r="T5" s="91"/>
    </row>
    <row r="6" spans="2:20">
      <c r="B6" s="614" t="s">
        <v>164</v>
      </c>
      <c r="C6" s="537"/>
      <c r="D6" s="703" t="s">
        <v>596</v>
      </c>
      <c r="E6" s="703"/>
      <c r="F6" s="703" t="s">
        <v>167</v>
      </c>
      <c r="G6" s="703"/>
      <c r="H6" s="133" t="s">
        <v>171</v>
      </c>
      <c r="I6" s="204" t="s">
        <v>174</v>
      </c>
      <c r="J6" s="133" t="s">
        <v>177</v>
      </c>
      <c r="K6" s="133" t="s">
        <v>180</v>
      </c>
      <c r="L6" s="133" t="s">
        <v>1680</v>
      </c>
      <c r="M6" s="205" t="s">
        <v>1678</v>
      </c>
      <c r="N6" s="205" t="s">
        <v>1679</v>
      </c>
      <c r="O6" s="205" t="s">
        <v>192</v>
      </c>
      <c r="P6" s="206"/>
      <c r="Q6" s="206"/>
      <c r="R6" s="207"/>
      <c r="S6" s="91"/>
      <c r="T6" s="91"/>
    </row>
    <row r="7" spans="2:20">
      <c r="B7" s="585"/>
      <c r="C7" s="702"/>
      <c r="D7" s="704" t="s">
        <v>1943</v>
      </c>
      <c r="E7" s="704"/>
      <c r="F7" s="705" t="str">
        <f>'02入力票（その２）'!I65</f>
        <v>　</v>
      </c>
      <c r="G7" s="705"/>
      <c r="H7" s="290" t="str">
        <f>'02入力票（その２）'!I67</f>
        <v>　</v>
      </c>
      <c r="I7" s="290" t="str">
        <f>'02入力票（その２）'!I69</f>
        <v>　</v>
      </c>
      <c r="J7" s="290" t="str">
        <f>'02入力票（その２）'!I71</f>
        <v>　</v>
      </c>
      <c r="K7" s="290" t="str">
        <f>'02入力票（その２）'!I73</f>
        <v>　</v>
      </c>
      <c r="L7" s="290" t="str">
        <f>'02入力票（その２）'!I75</f>
        <v>　</v>
      </c>
      <c r="M7" s="290" t="str">
        <f>'02入力票（その２）'!I77</f>
        <v>　</v>
      </c>
      <c r="N7" s="290" t="str">
        <f>'02入力票（その２）'!I79</f>
        <v>　</v>
      </c>
      <c r="O7" s="290" t="str">
        <f>'02入力票（その２）'!I81</f>
        <v>　</v>
      </c>
      <c r="P7" s="208"/>
      <c r="Q7" s="208"/>
      <c r="R7" s="209"/>
      <c r="S7" s="91"/>
      <c r="T7" s="91"/>
    </row>
    <row r="8" spans="2:20" ht="14.25" thickBot="1">
      <c r="B8" s="615"/>
      <c r="C8" s="618"/>
      <c r="D8" s="706" t="s">
        <v>673</v>
      </c>
      <c r="E8" s="706"/>
      <c r="F8" s="707" t="str">
        <f>'02入力票（その２）'!I66</f>
        <v>－</v>
      </c>
      <c r="G8" s="707"/>
      <c r="H8" s="291" t="str">
        <f>'02入力票（その２）'!I68</f>
        <v>－</v>
      </c>
      <c r="I8" s="291" t="str">
        <f>'02入力票（その２）'!I70</f>
        <v>－</v>
      </c>
      <c r="J8" s="291" t="str">
        <f>'02入力票（その２）'!I72</f>
        <v>－</v>
      </c>
      <c r="K8" s="291" t="str">
        <f>'02入力票（その２）'!I74</f>
        <v>－</v>
      </c>
      <c r="L8" s="291" t="str">
        <f>'02入力票（その２）'!I76</f>
        <v>－</v>
      </c>
      <c r="M8" s="291" t="str">
        <f>'02入力票（その２）'!I78</f>
        <v>－</v>
      </c>
      <c r="N8" s="291" t="str">
        <f>'02入力票（その２）'!I80</f>
        <v>－</v>
      </c>
      <c r="O8" s="291" t="str">
        <f>'02入力票（その２）'!I82</f>
        <v>－</v>
      </c>
      <c r="P8" s="210"/>
      <c r="Q8" s="210"/>
      <c r="R8" s="211"/>
      <c r="S8" s="91"/>
      <c r="T8" s="91"/>
    </row>
    <row r="9" spans="2:20" ht="27" customHeight="1">
      <c r="B9" s="614" t="s">
        <v>674</v>
      </c>
      <c r="C9" s="494"/>
      <c r="D9" s="494"/>
      <c r="E9" s="494"/>
      <c r="F9" s="494"/>
      <c r="G9" s="494"/>
      <c r="H9" s="494"/>
      <c r="I9" s="494"/>
      <c r="J9" s="693"/>
      <c r="K9" s="694" t="s">
        <v>675</v>
      </c>
      <c r="L9" s="695"/>
      <c r="M9" s="695"/>
      <c r="N9" s="695"/>
      <c r="O9" s="695"/>
      <c r="P9" s="696" t="s">
        <v>598</v>
      </c>
      <c r="Q9" s="696"/>
      <c r="R9" s="697"/>
      <c r="S9" s="91"/>
      <c r="T9" s="91"/>
    </row>
    <row r="10" spans="2:20">
      <c r="B10" s="698" t="s">
        <v>676</v>
      </c>
      <c r="C10" s="699"/>
      <c r="D10" s="688" t="str">
        <f>'02入力票（その２）'!I22</f>
        <v/>
      </c>
      <c r="E10" s="688"/>
      <c r="F10" s="688"/>
      <c r="G10" s="688"/>
      <c r="H10" s="688"/>
      <c r="I10" s="688"/>
      <c r="J10" s="483"/>
      <c r="K10" s="700" t="s">
        <v>676</v>
      </c>
      <c r="L10" s="699"/>
      <c r="M10" s="688" t="str">
        <f>'02入力票（その２）'!I42</f>
        <v/>
      </c>
      <c r="N10" s="688"/>
      <c r="O10" s="688"/>
      <c r="P10" s="688"/>
      <c r="Q10" s="688"/>
      <c r="R10" s="701"/>
      <c r="S10" s="91"/>
      <c r="T10" s="91"/>
    </row>
    <row r="11" spans="2:20">
      <c r="B11" s="684" t="s">
        <v>599</v>
      </c>
      <c r="C11" s="685"/>
      <c r="D11" s="526" t="str">
        <f>'02入力票（その２）'!I21</f>
        <v/>
      </c>
      <c r="E11" s="526"/>
      <c r="F11" s="526"/>
      <c r="G11" s="526"/>
      <c r="H11" s="526"/>
      <c r="I11" s="526"/>
      <c r="J11" s="472"/>
      <c r="K11" s="686" t="s">
        <v>599</v>
      </c>
      <c r="L11" s="685"/>
      <c r="M11" s="526" t="str">
        <f>'02入力票（その２）'!I41</f>
        <v/>
      </c>
      <c r="N11" s="526"/>
      <c r="O11" s="526"/>
      <c r="P11" s="526"/>
      <c r="Q11" s="526"/>
      <c r="R11" s="687"/>
      <c r="S11" s="91"/>
      <c r="T11" s="91"/>
    </row>
    <row r="12" spans="2:20">
      <c r="B12" s="663"/>
      <c r="C12" s="629"/>
      <c r="D12" s="457"/>
      <c r="E12" s="457"/>
      <c r="F12" s="457"/>
      <c r="G12" s="457"/>
      <c r="H12" s="457"/>
      <c r="I12" s="457"/>
      <c r="J12" s="463"/>
      <c r="K12" s="628"/>
      <c r="L12" s="629"/>
      <c r="M12" s="457"/>
      <c r="N12" s="457"/>
      <c r="O12" s="457"/>
      <c r="P12" s="457"/>
      <c r="Q12" s="457"/>
      <c r="R12" s="671"/>
      <c r="S12" s="91"/>
      <c r="T12" s="91"/>
    </row>
    <row r="13" spans="2:20" ht="18" customHeight="1">
      <c r="B13" s="663" t="s">
        <v>600</v>
      </c>
      <c r="C13" s="629"/>
      <c r="D13" s="457" t="s">
        <v>601</v>
      </c>
      <c r="E13" s="457"/>
      <c r="F13" s="457" t="str">
        <f>'02入力票（その２）'!I23</f>
        <v/>
      </c>
      <c r="G13" s="457"/>
      <c r="H13" s="128" t="s">
        <v>676</v>
      </c>
      <c r="I13" s="688" t="str">
        <f>'02入力票（その２）'!I25</f>
        <v/>
      </c>
      <c r="J13" s="483"/>
      <c r="K13" s="628" t="s">
        <v>600</v>
      </c>
      <c r="L13" s="629"/>
      <c r="M13" s="629" t="s">
        <v>601</v>
      </c>
      <c r="N13" s="673" t="str">
        <f>'02入力票（その２）'!I43</f>
        <v/>
      </c>
      <c r="O13" s="689"/>
      <c r="P13" s="129" t="s">
        <v>676</v>
      </c>
      <c r="Q13" s="483" t="str">
        <f>'02入力票（その２）'!I45</f>
        <v/>
      </c>
      <c r="R13" s="690"/>
      <c r="S13" s="91"/>
      <c r="T13" s="91"/>
    </row>
    <row r="14" spans="2:20" ht="24" customHeight="1">
      <c r="B14" s="663"/>
      <c r="C14" s="629"/>
      <c r="D14" s="457"/>
      <c r="E14" s="457"/>
      <c r="F14" s="457"/>
      <c r="G14" s="457"/>
      <c r="H14" s="130" t="s">
        <v>76</v>
      </c>
      <c r="I14" s="526" t="str">
        <f>'02入力票（その２）'!I24</f>
        <v/>
      </c>
      <c r="J14" s="472"/>
      <c r="K14" s="628"/>
      <c r="L14" s="629"/>
      <c r="M14" s="629"/>
      <c r="N14" s="472"/>
      <c r="O14" s="474"/>
      <c r="P14" s="131" t="s">
        <v>76</v>
      </c>
      <c r="Q14" s="691" t="str">
        <f>'02入力票（その２）'!I44</f>
        <v/>
      </c>
      <c r="R14" s="692"/>
      <c r="S14" s="91"/>
      <c r="T14" s="91"/>
    </row>
    <row r="15" spans="2:20" ht="18" customHeight="1">
      <c r="B15" s="663" t="s">
        <v>602</v>
      </c>
      <c r="C15" s="629"/>
      <c r="D15" s="457" t="s">
        <v>99</v>
      </c>
      <c r="E15" s="457"/>
      <c r="F15" s="672" t="str">
        <f>'02入力票（その２）'!I12</f>
        <v/>
      </c>
      <c r="G15" s="672"/>
      <c r="H15" s="673"/>
      <c r="I15" s="674"/>
      <c r="J15" s="674"/>
      <c r="K15" s="628" t="s">
        <v>602</v>
      </c>
      <c r="L15" s="629"/>
      <c r="M15" s="132" t="s">
        <v>99</v>
      </c>
      <c r="N15" s="675" t="str">
        <f>'02入力票（その２）'!I31</f>
        <v/>
      </c>
      <c r="O15" s="676"/>
      <c r="P15" s="677"/>
      <c r="Q15" s="677"/>
      <c r="R15" s="678"/>
      <c r="S15" s="91"/>
      <c r="T15" s="91"/>
    </row>
    <row r="16" spans="2:20" ht="18" customHeight="1">
      <c r="B16" s="663"/>
      <c r="C16" s="629"/>
      <c r="D16" s="679" t="str">
        <f>H160</f>
        <v>※　選択してください。</v>
      </c>
      <c r="E16" s="598"/>
      <c r="F16" s="598"/>
      <c r="G16" s="598"/>
      <c r="H16" s="598"/>
      <c r="I16" s="598"/>
      <c r="J16" s="680"/>
      <c r="K16" s="628"/>
      <c r="L16" s="629"/>
      <c r="M16" s="679" t="str">
        <f>J213</f>
        <v>※　選択してください。</v>
      </c>
      <c r="N16" s="598"/>
      <c r="O16" s="598"/>
      <c r="P16" s="598"/>
      <c r="Q16" s="598"/>
      <c r="R16" s="681"/>
      <c r="S16" s="91"/>
      <c r="T16" s="91"/>
    </row>
    <row r="17" spans="2:20" ht="18" customHeight="1">
      <c r="B17" s="663"/>
      <c r="C17" s="629"/>
      <c r="D17" s="454" t="str">
        <f>'02入力票（その２）'!I20</f>
        <v/>
      </c>
      <c r="E17" s="455"/>
      <c r="F17" s="455"/>
      <c r="G17" s="455"/>
      <c r="H17" s="455"/>
      <c r="I17" s="455"/>
      <c r="J17" s="682"/>
      <c r="K17" s="628"/>
      <c r="L17" s="629"/>
      <c r="M17" s="454" t="str">
        <f>'02入力票（その２）'!I39</f>
        <v/>
      </c>
      <c r="N17" s="455"/>
      <c r="O17" s="455"/>
      <c r="P17" s="455"/>
      <c r="Q17" s="455"/>
      <c r="R17" s="683"/>
      <c r="S17" s="91"/>
      <c r="T17" s="91"/>
    </row>
    <row r="18" spans="2:20" ht="18" customHeight="1">
      <c r="B18" s="663" t="s">
        <v>603</v>
      </c>
      <c r="C18" s="629"/>
      <c r="D18" s="634"/>
      <c r="E18" s="634"/>
      <c r="F18" s="634"/>
      <c r="G18" s="634"/>
      <c r="H18" s="634"/>
      <c r="I18" s="634"/>
      <c r="J18" s="656"/>
      <c r="K18" s="628" t="s">
        <v>603</v>
      </c>
      <c r="L18" s="629"/>
      <c r="M18" s="634"/>
      <c r="N18" s="634"/>
      <c r="O18" s="634"/>
      <c r="P18" s="634"/>
      <c r="Q18" s="634"/>
      <c r="R18" s="635"/>
      <c r="S18" s="91"/>
      <c r="T18" s="91"/>
    </row>
    <row r="19" spans="2:20" ht="18" customHeight="1">
      <c r="B19" s="663" t="s">
        <v>604</v>
      </c>
      <c r="C19" s="629"/>
      <c r="D19" s="457" t="str">
        <f>'02入力票（その２）'!I26</f>
        <v/>
      </c>
      <c r="E19" s="457"/>
      <c r="F19" s="457"/>
      <c r="G19" s="457"/>
      <c r="H19" s="457"/>
      <c r="I19" s="457"/>
      <c r="J19" s="463"/>
      <c r="K19" s="628" t="s">
        <v>604</v>
      </c>
      <c r="L19" s="629"/>
      <c r="M19" s="457" t="str">
        <f>'02入力票（その２）'!I46</f>
        <v/>
      </c>
      <c r="N19" s="457"/>
      <c r="O19" s="457"/>
      <c r="P19" s="457"/>
      <c r="Q19" s="457"/>
      <c r="R19" s="671"/>
      <c r="S19" s="91"/>
      <c r="T19" s="91"/>
    </row>
    <row r="20" spans="2:20" ht="18" customHeight="1">
      <c r="B20" s="663" t="s">
        <v>85</v>
      </c>
      <c r="C20" s="629"/>
      <c r="D20" s="457" t="str">
        <f>'02入力票（その２）'!I27</f>
        <v/>
      </c>
      <c r="E20" s="457"/>
      <c r="F20" s="457"/>
      <c r="G20" s="457"/>
      <c r="H20" s="457"/>
      <c r="I20" s="457"/>
      <c r="J20" s="463"/>
      <c r="K20" s="628" t="s">
        <v>85</v>
      </c>
      <c r="L20" s="629"/>
      <c r="M20" s="457" t="str">
        <f>'02入力票（その２）'!I47</f>
        <v/>
      </c>
      <c r="N20" s="457"/>
      <c r="O20" s="457"/>
      <c r="P20" s="457"/>
      <c r="Q20" s="457"/>
      <c r="R20" s="671"/>
      <c r="S20" s="91"/>
      <c r="T20" s="91"/>
    </row>
    <row r="21" spans="2:20" ht="18" customHeight="1" thickBot="1">
      <c r="B21" s="664" t="s">
        <v>667</v>
      </c>
      <c r="C21" s="644"/>
      <c r="D21" s="641" t="str">
        <f>'02入力票（その２）'!I30</f>
        <v/>
      </c>
      <c r="E21" s="641"/>
      <c r="F21" s="641"/>
      <c r="G21" s="641"/>
      <c r="H21" s="641"/>
      <c r="I21" s="641"/>
      <c r="J21" s="665"/>
      <c r="K21" s="643" t="s">
        <v>667</v>
      </c>
      <c r="L21" s="644"/>
      <c r="M21" s="641" t="str">
        <f>'02入力票（その２）'!I49</f>
        <v/>
      </c>
      <c r="N21" s="641"/>
      <c r="O21" s="641"/>
      <c r="P21" s="641"/>
      <c r="Q21" s="641"/>
      <c r="R21" s="666"/>
      <c r="S21" s="91"/>
      <c r="T21" s="91"/>
    </row>
    <row r="22" spans="2:20">
      <c r="B22" s="667" t="s">
        <v>292</v>
      </c>
      <c r="C22" s="653"/>
      <c r="D22" s="653"/>
      <c r="E22" s="653"/>
      <c r="F22" s="653"/>
      <c r="G22" s="653"/>
      <c r="H22" s="668" t="s">
        <v>241</v>
      </c>
      <c r="I22" s="669"/>
      <c r="J22" s="669"/>
      <c r="K22" s="670"/>
      <c r="L22" s="653" t="s">
        <v>735</v>
      </c>
      <c r="M22" s="653"/>
      <c r="N22" s="653"/>
      <c r="O22" s="653"/>
      <c r="P22" s="653"/>
      <c r="Q22" s="653"/>
      <c r="R22" s="654"/>
      <c r="S22" s="91"/>
      <c r="T22" s="91"/>
    </row>
    <row r="23" spans="2:20">
      <c r="B23" s="556" t="s">
        <v>1</v>
      </c>
      <c r="C23" s="457"/>
      <c r="D23" s="660" t="s">
        <v>1944</v>
      </c>
      <c r="E23" s="660"/>
      <c r="F23" s="660" t="s">
        <v>1918</v>
      </c>
      <c r="G23" s="660"/>
      <c r="H23" s="457" t="s">
        <v>736</v>
      </c>
      <c r="I23" s="457"/>
      <c r="J23" s="656" t="str">
        <f>'02入力票（その２）'!I156</f>
        <v/>
      </c>
      <c r="K23" s="633"/>
      <c r="L23" s="457" t="s">
        <v>737</v>
      </c>
      <c r="M23" s="457"/>
      <c r="N23" s="658" t="str">
        <f>'02入力票（その２）'!I160</f>
        <v/>
      </c>
      <c r="O23" s="457"/>
      <c r="P23" s="659" t="s">
        <v>738</v>
      </c>
      <c r="Q23" s="634"/>
      <c r="R23" s="635"/>
      <c r="S23" s="91"/>
      <c r="T23" s="91"/>
    </row>
    <row r="24" spans="2:20">
      <c r="B24" s="556" t="s">
        <v>739</v>
      </c>
      <c r="C24" s="457"/>
      <c r="D24" s="655" t="str">
        <f>'02入力票（その２）'!I150</f>
        <v/>
      </c>
      <c r="E24" s="634"/>
      <c r="F24" s="655" t="str">
        <f>'02入力票（その２）'!I151</f>
        <v/>
      </c>
      <c r="G24" s="634"/>
      <c r="H24" s="457" t="s">
        <v>740</v>
      </c>
      <c r="I24" s="457"/>
      <c r="J24" s="656" t="str">
        <f>'02入力票（その２）'!I157</f>
        <v/>
      </c>
      <c r="K24" s="633"/>
      <c r="L24" s="457" t="s">
        <v>741</v>
      </c>
      <c r="M24" s="457"/>
      <c r="N24" s="658" t="str">
        <f>'02入力票（その２）'!I161</f>
        <v/>
      </c>
      <c r="O24" s="457"/>
      <c r="P24" s="634"/>
      <c r="Q24" s="634"/>
      <c r="R24" s="635"/>
      <c r="S24" s="91"/>
      <c r="T24" s="91"/>
    </row>
    <row r="25" spans="2:20">
      <c r="B25" s="556" t="s">
        <v>742</v>
      </c>
      <c r="C25" s="457"/>
      <c r="D25" s="655" t="str">
        <f>'02入力票（その２）'!I152</f>
        <v/>
      </c>
      <c r="E25" s="634"/>
      <c r="F25" s="655" t="str">
        <f>'02入力票（その２）'!I153</f>
        <v/>
      </c>
      <c r="G25" s="634"/>
      <c r="H25" s="457" t="s">
        <v>743</v>
      </c>
      <c r="I25" s="457"/>
      <c r="J25" s="656" t="str">
        <f>'02入力票（その２）'!I158</f>
        <v/>
      </c>
      <c r="K25" s="633"/>
      <c r="L25" s="457" t="s">
        <v>744</v>
      </c>
      <c r="M25" s="457"/>
      <c r="N25" s="657" t="e">
        <f>'02入力票（その２）'!I162</f>
        <v>#VALUE!</v>
      </c>
      <c r="O25" s="457"/>
      <c r="P25" s="634"/>
      <c r="Q25" s="634"/>
      <c r="R25" s="635"/>
      <c r="S25" s="91"/>
      <c r="T25" s="91"/>
    </row>
    <row r="26" spans="2:20" ht="14.25" thickBot="1">
      <c r="B26" s="563" t="s">
        <v>745</v>
      </c>
      <c r="C26" s="641"/>
      <c r="D26" s="661" t="str">
        <f>'02入力票（その２）'!I154</f>
        <v/>
      </c>
      <c r="E26" s="637"/>
      <c r="F26" s="661" t="str">
        <f>'02入力票（その２）'!I155</f>
        <v/>
      </c>
      <c r="G26" s="637"/>
      <c r="H26" s="641" t="s">
        <v>746</v>
      </c>
      <c r="I26" s="641"/>
      <c r="J26" s="662">
        <f>'02入力票（その２）'!I159</f>
        <v>0</v>
      </c>
      <c r="K26" s="636"/>
      <c r="L26" s="641"/>
      <c r="M26" s="641"/>
      <c r="N26" s="641"/>
      <c r="O26" s="641"/>
      <c r="P26" s="637"/>
      <c r="Q26" s="637"/>
      <c r="R26" s="638"/>
      <c r="S26" s="91"/>
      <c r="T26" s="91"/>
    </row>
    <row r="27" spans="2:20">
      <c r="B27" s="645" t="s">
        <v>747</v>
      </c>
      <c r="C27" s="646"/>
      <c r="D27" s="649" t="s">
        <v>748</v>
      </c>
      <c r="E27" s="650"/>
      <c r="F27" s="650"/>
      <c r="G27" s="650"/>
      <c r="H27" s="650"/>
      <c r="I27" s="650"/>
      <c r="J27" s="651"/>
      <c r="K27" s="652" t="s">
        <v>749</v>
      </c>
      <c r="L27" s="653"/>
      <c r="M27" s="653"/>
      <c r="N27" s="653"/>
      <c r="O27" s="654"/>
      <c r="P27" s="630"/>
      <c r="Q27" s="631"/>
      <c r="R27" s="632"/>
      <c r="S27" s="91"/>
      <c r="T27" s="91"/>
    </row>
    <row r="28" spans="2:20">
      <c r="B28" s="647"/>
      <c r="C28" s="648"/>
      <c r="D28" s="625" t="s">
        <v>750</v>
      </c>
      <c r="E28" s="626"/>
      <c r="F28" s="626"/>
      <c r="G28" s="626"/>
      <c r="H28" s="457" t="str">
        <f>'02入力票（その２）'!I135</f>
        <v>　</v>
      </c>
      <c r="I28" s="457"/>
      <c r="J28" s="627"/>
      <c r="K28" s="628" t="s">
        <v>751</v>
      </c>
      <c r="L28" s="629"/>
      <c r="M28" s="629"/>
      <c r="N28" s="134" t="str">
        <f>'02入力票（その２）'!I143</f>
        <v/>
      </c>
      <c r="O28" s="212" t="s">
        <v>92</v>
      </c>
      <c r="P28" s="633"/>
      <c r="Q28" s="634"/>
      <c r="R28" s="635"/>
      <c r="S28" s="91"/>
      <c r="T28" s="91"/>
    </row>
    <row r="29" spans="2:20">
      <c r="B29" s="647"/>
      <c r="C29" s="648"/>
      <c r="D29" s="625" t="s">
        <v>305</v>
      </c>
      <c r="E29" s="626"/>
      <c r="F29" s="626"/>
      <c r="G29" s="626"/>
      <c r="H29" s="457" t="str">
        <f>'02入力票（その２）'!I136</f>
        <v>　</v>
      </c>
      <c r="I29" s="457"/>
      <c r="J29" s="627"/>
      <c r="K29" s="628" t="s">
        <v>752</v>
      </c>
      <c r="L29" s="629"/>
      <c r="M29" s="629"/>
      <c r="N29" s="134" t="str">
        <f>'02入力票（その２）'!I144</f>
        <v/>
      </c>
      <c r="O29" s="212" t="s">
        <v>92</v>
      </c>
      <c r="P29" s="633"/>
      <c r="Q29" s="634"/>
      <c r="R29" s="635"/>
      <c r="S29" s="91"/>
      <c r="T29" s="91"/>
    </row>
    <row r="30" spans="2:20">
      <c r="B30" s="647"/>
      <c r="C30" s="648"/>
      <c r="D30" s="625" t="s">
        <v>307</v>
      </c>
      <c r="E30" s="626"/>
      <c r="F30" s="626"/>
      <c r="G30" s="626"/>
      <c r="H30" s="457" t="str">
        <f>'02入力票（その２）'!I137</f>
        <v>　</v>
      </c>
      <c r="I30" s="457"/>
      <c r="J30" s="627"/>
      <c r="K30" s="628" t="s">
        <v>753</v>
      </c>
      <c r="L30" s="629"/>
      <c r="M30" s="629"/>
      <c r="N30" s="134" t="str">
        <f>'02入力票（その２）'!I145</f>
        <v/>
      </c>
      <c r="O30" s="212" t="s">
        <v>92</v>
      </c>
      <c r="P30" s="633"/>
      <c r="Q30" s="634"/>
      <c r="R30" s="635"/>
      <c r="S30" s="91"/>
      <c r="T30" s="91"/>
    </row>
    <row r="31" spans="2:20">
      <c r="B31" s="620" t="s">
        <v>754</v>
      </c>
      <c r="C31" s="621"/>
      <c r="D31" s="625" t="s">
        <v>755</v>
      </c>
      <c r="E31" s="626"/>
      <c r="F31" s="626"/>
      <c r="G31" s="626"/>
      <c r="H31" s="457" t="str">
        <f>'02入力票（その２）'!I138</f>
        <v>　</v>
      </c>
      <c r="I31" s="457"/>
      <c r="J31" s="627"/>
      <c r="K31" s="628" t="s">
        <v>756</v>
      </c>
      <c r="L31" s="629"/>
      <c r="M31" s="629"/>
      <c r="N31" s="134" t="str">
        <f>'02入力票（その２）'!I146</f>
        <v/>
      </c>
      <c r="O31" s="212" t="s">
        <v>92</v>
      </c>
      <c r="P31" s="633"/>
      <c r="Q31" s="634"/>
      <c r="R31" s="635"/>
      <c r="S31" s="91"/>
      <c r="T31" s="91"/>
    </row>
    <row r="32" spans="2:20">
      <c r="B32" s="622"/>
      <c r="C32" s="489"/>
      <c r="D32" s="625" t="s">
        <v>311</v>
      </c>
      <c r="E32" s="626"/>
      <c r="F32" s="626"/>
      <c r="G32" s="626"/>
      <c r="H32" s="457" t="str">
        <f>'02入力票（その２）'!I139</f>
        <v>　</v>
      </c>
      <c r="I32" s="457"/>
      <c r="J32" s="627"/>
      <c r="K32" s="628" t="s">
        <v>757</v>
      </c>
      <c r="L32" s="629"/>
      <c r="M32" s="629"/>
      <c r="N32" s="134" t="str">
        <f>'02入力票（その２）'!I147</f>
        <v/>
      </c>
      <c r="O32" s="212" t="s">
        <v>92</v>
      </c>
      <c r="P32" s="633"/>
      <c r="Q32" s="634"/>
      <c r="R32" s="635"/>
      <c r="S32" s="91"/>
      <c r="T32" s="91"/>
    </row>
    <row r="33" spans="2:24">
      <c r="B33" s="622"/>
      <c r="C33" s="489"/>
      <c r="D33" s="625" t="s">
        <v>313</v>
      </c>
      <c r="E33" s="626"/>
      <c r="F33" s="626"/>
      <c r="G33" s="626"/>
      <c r="H33" s="457" t="str">
        <f>'02入力票（その２）'!I140</f>
        <v>　</v>
      </c>
      <c r="I33" s="457"/>
      <c r="J33" s="627"/>
      <c r="K33" s="628" t="s">
        <v>758</v>
      </c>
      <c r="L33" s="629"/>
      <c r="M33" s="629"/>
      <c r="N33" s="134" t="str">
        <f>'02入力票（その２）'!I148</f>
        <v/>
      </c>
      <c r="O33" s="212" t="s">
        <v>92</v>
      </c>
      <c r="P33" s="633"/>
      <c r="Q33" s="634"/>
      <c r="R33" s="635"/>
      <c r="S33" s="91"/>
      <c r="T33" s="91"/>
    </row>
    <row r="34" spans="2:24" ht="14.25" thickBot="1">
      <c r="B34" s="623"/>
      <c r="C34" s="624"/>
      <c r="D34" s="639" t="str">
        <f>'02入力票（その２）'!I141</f>
        <v>　</v>
      </c>
      <c r="E34" s="640"/>
      <c r="F34" s="640"/>
      <c r="G34" s="640"/>
      <c r="H34" s="641" t="str">
        <f>'02入力票（その２）'!I142</f>
        <v>　</v>
      </c>
      <c r="I34" s="641"/>
      <c r="J34" s="642"/>
      <c r="K34" s="643" t="s">
        <v>759</v>
      </c>
      <c r="L34" s="644"/>
      <c r="M34" s="644"/>
      <c r="N34" s="213" t="str">
        <f>'02入力票（その２）'!I149</f>
        <v/>
      </c>
      <c r="O34" s="214" t="s">
        <v>92</v>
      </c>
      <c r="P34" s="636"/>
      <c r="Q34" s="637"/>
      <c r="R34" s="638"/>
      <c r="S34" s="91"/>
      <c r="T34" s="91"/>
    </row>
    <row r="35" spans="2:24">
      <c r="B35" s="614" t="s">
        <v>1913</v>
      </c>
      <c r="C35" s="494"/>
      <c r="D35" s="494"/>
      <c r="E35" s="494"/>
      <c r="F35" s="495"/>
      <c r="G35" s="537" t="s">
        <v>605</v>
      </c>
      <c r="H35" s="602" t="str">
        <f>'02入力票（その２）'!I52</f>
        <v/>
      </c>
      <c r="I35" s="603"/>
      <c r="J35" s="619" t="s">
        <v>606</v>
      </c>
      <c r="K35" s="602" t="str">
        <f>'02入力票（その２）'!I53</f>
        <v/>
      </c>
      <c r="L35" s="603"/>
      <c r="M35" s="606" t="s">
        <v>604</v>
      </c>
      <c r="N35" s="602" t="str">
        <f>'02入力票（その２）'!I55</f>
        <v/>
      </c>
      <c r="O35" s="603"/>
      <c r="P35" s="606" t="s">
        <v>85</v>
      </c>
      <c r="Q35" s="602" t="str">
        <f>'02入力票（その２）'!I56</f>
        <v/>
      </c>
      <c r="R35" s="580"/>
      <c r="S35" s="91"/>
      <c r="T35" s="91"/>
    </row>
    <row r="36" spans="2:24" ht="14.25" thickBot="1">
      <c r="B36" s="585"/>
      <c r="C36" s="440"/>
      <c r="D36" s="440"/>
      <c r="E36" s="440"/>
      <c r="F36" s="586"/>
      <c r="G36" s="618"/>
      <c r="H36" s="604"/>
      <c r="I36" s="605"/>
      <c r="J36" s="584"/>
      <c r="K36" s="604"/>
      <c r="L36" s="605"/>
      <c r="M36" s="583"/>
      <c r="N36" s="604"/>
      <c r="O36" s="605"/>
      <c r="P36" s="583"/>
      <c r="Q36" s="604"/>
      <c r="R36" s="607"/>
      <c r="S36" s="91"/>
      <c r="T36" s="91"/>
    </row>
    <row r="37" spans="2:24" ht="14.25" thickBot="1">
      <c r="B37" s="615"/>
      <c r="C37" s="616"/>
      <c r="D37" s="616"/>
      <c r="E37" s="616"/>
      <c r="F37" s="617"/>
      <c r="G37" s="608" t="s">
        <v>677</v>
      </c>
      <c r="H37" s="609"/>
      <c r="I37" s="609"/>
      <c r="J37" s="610" t="str">
        <f>'02入力票（その２）'!I57</f>
        <v/>
      </c>
      <c r="K37" s="610"/>
      <c r="L37" s="610"/>
      <c r="M37" s="610"/>
      <c r="N37" s="610"/>
      <c r="O37" s="611"/>
      <c r="P37" s="612"/>
      <c r="Q37" s="613"/>
      <c r="R37" s="613"/>
      <c r="S37" s="91"/>
      <c r="T37" s="91"/>
    </row>
    <row r="38" spans="2:24" ht="15" thickBot="1">
      <c r="B38" s="190" t="s">
        <v>733</v>
      </c>
      <c r="C38" s="90"/>
      <c r="D38" s="90"/>
      <c r="E38" s="90"/>
      <c r="F38" s="90"/>
      <c r="G38" s="90"/>
      <c r="H38" s="90"/>
      <c r="I38" s="90"/>
      <c r="J38" s="90"/>
      <c r="K38" s="598"/>
      <c r="L38" s="598"/>
      <c r="M38" s="598"/>
      <c r="N38" s="598"/>
      <c r="O38" s="598"/>
      <c r="P38" s="598"/>
      <c r="Q38" s="161"/>
      <c r="R38" s="142"/>
      <c r="S38" s="91"/>
      <c r="T38" s="91"/>
    </row>
    <row r="39" spans="2:24" ht="14.25" thickBot="1">
      <c r="B39" s="573" t="s">
        <v>760</v>
      </c>
      <c r="C39" s="574"/>
      <c r="D39" s="91"/>
      <c r="E39" s="91"/>
      <c r="F39" s="91"/>
      <c r="G39" s="91"/>
      <c r="H39" s="91"/>
      <c r="I39" s="91"/>
      <c r="J39" s="91"/>
      <c r="K39" s="91"/>
      <c r="L39" s="91"/>
      <c r="M39" s="91"/>
      <c r="N39" s="91"/>
      <c r="O39" s="91"/>
      <c r="S39" s="91"/>
      <c r="T39" s="91"/>
    </row>
    <row r="40" spans="2:24" ht="14.25" thickBot="1">
      <c r="B40" s="124" t="s">
        <v>761</v>
      </c>
      <c r="C40" s="124"/>
      <c r="F40" s="124"/>
      <c r="G40" s="124"/>
      <c r="H40" s="124"/>
      <c r="I40" s="124"/>
      <c r="J40" s="124"/>
      <c r="K40" s="124"/>
      <c r="L40" s="124"/>
      <c r="M40" s="124"/>
      <c r="N40" s="124"/>
      <c r="O40" s="124"/>
      <c r="P40" s="124"/>
      <c r="Q40" s="124"/>
      <c r="R40" s="145" t="str">
        <f>G140</f>
        <v/>
      </c>
      <c r="S40" s="145"/>
      <c r="T40" s="145"/>
    </row>
    <row r="41" spans="2:24">
      <c r="B41" s="194" t="s">
        <v>762</v>
      </c>
      <c r="C41" s="133" t="s">
        <v>763</v>
      </c>
      <c r="D41" s="136" t="s">
        <v>764</v>
      </c>
      <c r="E41" s="139" t="s">
        <v>765</v>
      </c>
      <c r="F41" s="599" t="s">
        <v>766</v>
      </c>
      <c r="G41" s="600"/>
      <c r="H41" s="600"/>
      <c r="I41" s="600"/>
      <c r="J41" s="600"/>
      <c r="K41" s="600"/>
      <c r="L41" s="600"/>
      <c r="M41" s="600"/>
      <c r="N41" s="600"/>
      <c r="O41" s="600"/>
      <c r="P41" s="600"/>
      <c r="Q41" s="600"/>
      <c r="R41" s="601"/>
      <c r="S41" s="91"/>
      <c r="T41" s="91"/>
    </row>
    <row r="42" spans="2:24" ht="21.75" customHeight="1">
      <c r="B42" s="215">
        <v>1</v>
      </c>
      <c r="C42" s="448"/>
      <c r="D42" s="449"/>
      <c r="E42" s="450"/>
      <c r="F42" s="592"/>
      <c r="G42" s="592"/>
      <c r="H42" s="592"/>
      <c r="I42" s="592"/>
      <c r="J42" s="592"/>
      <c r="K42" s="592"/>
      <c r="L42" s="592"/>
      <c r="M42" s="592"/>
      <c r="N42" s="592"/>
      <c r="O42" s="592"/>
      <c r="P42" s="592"/>
      <c r="Q42" s="592"/>
      <c r="R42" s="593"/>
      <c r="S42" s="91" t="str">
        <f>CONCATENATE(T47,T48,T49,T50,T51,T52,T53,T54,T55,T56,T57,T58,T59,T60,T61,T62,T63,T65,T66,T67,T68,T69,T70,T71,T72,T73,T74,T75)</f>
        <v>－－－－－－－－－－－－－－－－－－－－－－－－－－－－</v>
      </c>
      <c r="T42" s="91"/>
    </row>
    <row r="43" spans="2:24" ht="21.75" customHeight="1">
      <c r="B43" s="215">
        <v>2</v>
      </c>
      <c r="C43" s="448"/>
      <c r="D43" s="449"/>
      <c r="E43" s="450"/>
      <c r="F43" s="592"/>
      <c r="G43" s="592"/>
      <c r="H43" s="592"/>
      <c r="I43" s="592"/>
      <c r="J43" s="592"/>
      <c r="K43" s="592"/>
      <c r="L43" s="592"/>
      <c r="M43" s="592"/>
      <c r="N43" s="592"/>
      <c r="O43" s="592"/>
      <c r="P43" s="592"/>
      <c r="Q43" s="592"/>
      <c r="R43" s="593"/>
      <c r="S43" s="91" t="str">
        <f>CONCATENATE(V47,V48,V49,V50,V51,V52,V53,V54,V55,V56,V57,V58,V59,V60,V61,V62,V63,V64,V65,V66,V67,V68,V69,V70,V71,V72,V73,V74,V75)</f>
        <v>－－－－－－－－－－－－－－－－－－－－－－－－－－－－－</v>
      </c>
      <c r="T43" s="91"/>
    </row>
    <row r="44" spans="2:24" ht="21.75" customHeight="1" thickBot="1">
      <c r="B44" s="216">
        <v>3</v>
      </c>
      <c r="C44" s="589"/>
      <c r="D44" s="590"/>
      <c r="E44" s="591"/>
      <c r="F44" s="592"/>
      <c r="G44" s="592"/>
      <c r="H44" s="592"/>
      <c r="I44" s="592"/>
      <c r="J44" s="592"/>
      <c r="K44" s="592"/>
      <c r="L44" s="592"/>
      <c r="M44" s="592"/>
      <c r="N44" s="592"/>
      <c r="O44" s="592"/>
      <c r="P44" s="592"/>
      <c r="Q44" s="592"/>
      <c r="R44" s="593"/>
      <c r="S44" s="91" t="str">
        <f>CONCATENATE(X47,X48,X49,X50,X51,X52,X53,X54,X55,X56,X57,X58,X59,X60,X61,X62,X63,X64,X65)</f>
        <v>－－－－－－－－－－－－－－－－－－－</v>
      </c>
      <c r="T44" s="91"/>
    </row>
    <row r="45" spans="2:24" ht="19.5" customHeight="1" thickBot="1">
      <c r="B45" s="124" t="s">
        <v>767</v>
      </c>
      <c r="C45" s="124"/>
      <c r="F45" s="135"/>
      <c r="G45" s="135"/>
      <c r="H45" s="135"/>
      <c r="I45" s="135"/>
      <c r="J45" s="135"/>
      <c r="K45" s="135"/>
      <c r="L45" s="135"/>
      <c r="M45" s="135"/>
      <c r="N45" s="135"/>
      <c r="O45" s="135"/>
      <c r="P45" s="135"/>
      <c r="Q45" s="135"/>
      <c r="R45" s="135"/>
      <c r="S45" s="91"/>
      <c r="T45" s="91"/>
    </row>
    <row r="46" spans="2:24" ht="21" customHeight="1" thickBot="1">
      <c r="B46" s="217" t="s">
        <v>763</v>
      </c>
      <c r="C46" s="218" t="s">
        <v>768</v>
      </c>
      <c r="D46" s="218" t="s">
        <v>769</v>
      </c>
      <c r="E46" s="594" t="s">
        <v>765</v>
      </c>
      <c r="F46" s="595"/>
      <c r="G46" s="219" t="s">
        <v>727</v>
      </c>
      <c r="H46" s="217" t="s">
        <v>763</v>
      </c>
      <c r="I46" s="218" t="s">
        <v>768</v>
      </c>
      <c r="J46" s="218" t="s">
        <v>770</v>
      </c>
      <c r="K46" s="594" t="s">
        <v>765</v>
      </c>
      <c r="L46" s="594"/>
      <c r="M46" s="220" t="s">
        <v>727</v>
      </c>
      <c r="N46" s="217" t="s">
        <v>763</v>
      </c>
      <c r="O46" s="218" t="s">
        <v>768</v>
      </c>
      <c r="P46" s="218" t="s">
        <v>770</v>
      </c>
      <c r="Q46" s="221" t="s">
        <v>765</v>
      </c>
      <c r="R46" s="222" t="s">
        <v>727</v>
      </c>
      <c r="S46" s="91"/>
      <c r="T46" s="91"/>
    </row>
    <row r="47" spans="2:24" ht="14.25" thickTop="1">
      <c r="B47" s="530">
        <v>31</v>
      </c>
      <c r="C47" s="528" t="s">
        <v>771</v>
      </c>
      <c r="D47" s="223" t="s">
        <v>772</v>
      </c>
      <c r="E47" s="596" t="s">
        <v>773</v>
      </c>
      <c r="F47" s="581"/>
      <c r="G47" s="224"/>
      <c r="H47" s="530">
        <v>38</v>
      </c>
      <c r="I47" s="528" t="s">
        <v>774</v>
      </c>
      <c r="J47" s="223" t="s">
        <v>772</v>
      </c>
      <c r="K47" s="581" t="s">
        <v>775</v>
      </c>
      <c r="L47" s="597"/>
      <c r="M47" s="225"/>
      <c r="N47" s="530">
        <v>47</v>
      </c>
      <c r="O47" s="528" t="s">
        <v>776</v>
      </c>
      <c r="P47" s="223" t="s">
        <v>772</v>
      </c>
      <c r="Q47" s="226" t="s">
        <v>777</v>
      </c>
      <c r="R47" s="225"/>
      <c r="S47" s="227" t="s">
        <v>778</v>
      </c>
      <c r="T47" s="166" t="str">
        <f>IF(G47="○",S47,"－")</f>
        <v>－</v>
      </c>
      <c r="U47" s="140" t="s">
        <v>779</v>
      </c>
      <c r="V47" s="141" t="str">
        <f>IF(M47="○",U47,"－")</f>
        <v>－</v>
      </c>
      <c r="W47" s="140" t="s">
        <v>780</v>
      </c>
      <c r="X47" s="141" t="str">
        <f>IF(R47="○",W47,"－")</f>
        <v>－</v>
      </c>
    </row>
    <row r="48" spans="2:24">
      <c r="B48" s="530"/>
      <c r="C48" s="528"/>
      <c r="D48" s="228" t="s">
        <v>781</v>
      </c>
      <c r="E48" s="512" t="s">
        <v>782</v>
      </c>
      <c r="F48" s="513"/>
      <c r="G48" s="229"/>
      <c r="H48" s="524"/>
      <c r="I48" s="529"/>
      <c r="J48" s="228" t="s">
        <v>781</v>
      </c>
      <c r="K48" s="512" t="s">
        <v>783</v>
      </c>
      <c r="L48" s="514"/>
      <c r="M48" s="230"/>
      <c r="N48" s="524"/>
      <c r="O48" s="529"/>
      <c r="P48" s="228" t="s">
        <v>781</v>
      </c>
      <c r="Q48" s="165" t="s">
        <v>784</v>
      </c>
      <c r="R48" s="225"/>
      <c r="S48" s="227" t="s">
        <v>785</v>
      </c>
      <c r="T48" s="166" t="str">
        <f t="shared" ref="T48:T75" si="0">IF(G48="○",S48,"－")</f>
        <v>－</v>
      </c>
      <c r="U48" s="140" t="s">
        <v>786</v>
      </c>
      <c r="V48" s="141" t="str">
        <f t="shared" ref="V48:V75" si="1">IF(M48="○",U48,"－")</f>
        <v>－</v>
      </c>
      <c r="W48" s="140" t="s">
        <v>787</v>
      </c>
      <c r="X48" s="141" t="str">
        <f t="shared" ref="X48:X65" si="2">IF(R48="○",W48,"－")</f>
        <v>－</v>
      </c>
    </row>
    <row r="49" spans="2:24" ht="13.5" customHeight="1">
      <c r="B49" s="524"/>
      <c r="C49" s="529"/>
      <c r="D49" s="228" t="s">
        <v>788</v>
      </c>
      <c r="E49" s="512" t="s">
        <v>789</v>
      </c>
      <c r="F49" s="513"/>
      <c r="G49" s="229"/>
      <c r="H49" s="215">
        <v>39</v>
      </c>
      <c r="I49" s="167" t="s">
        <v>790</v>
      </c>
      <c r="J49" s="228" t="s">
        <v>772</v>
      </c>
      <c r="K49" s="512" t="s">
        <v>791</v>
      </c>
      <c r="L49" s="514"/>
      <c r="M49" s="230"/>
      <c r="N49" s="215">
        <v>48</v>
      </c>
      <c r="O49" s="231" t="s">
        <v>792</v>
      </c>
      <c r="P49" s="228" t="s">
        <v>772</v>
      </c>
      <c r="Q49" s="165" t="s">
        <v>793</v>
      </c>
      <c r="R49" s="225"/>
      <c r="S49" s="227" t="s">
        <v>794</v>
      </c>
      <c r="T49" s="166" t="str">
        <f t="shared" si="0"/>
        <v>－</v>
      </c>
      <c r="U49" s="140" t="s">
        <v>795</v>
      </c>
      <c r="V49" s="141" t="str">
        <f t="shared" si="1"/>
        <v>－</v>
      </c>
      <c r="W49" s="140" t="s">
        <v>796</v>
      </c>
      <c r="X49" s="141" t="str">
        <f t="shared" si="2"/>
        <v>－</v>
      </c>
    </row>
    <row r="50" spans="2:24">
      <c r="B50" s="523">
        <v>32</v>
      </c>
      <c r="C50" s="527" t="s">
        <v>797</v>
      </c>
      <c r="D50" s="228" t="s">
        <v>772</v>
      </c>
      <c r="E50" s="512" t="s">
        <v>798</v>
      </c>
      <c r="F50" s="513"/>
      <c r="G50" s="229"/>
      <c r="H50" s="588">
        <v>40</v>
      </c>
      <c r="I50" s="527" t="s">
        <v>799</v>
      </c>
      <c r="J50" s="228" t="s">
        <v>800</v>
      </c>
      <c r="K50" s="512" t="s">
        <v>801</v>
      </c>
      <c r="L50" s="514"/>
      <c r="M50" s="230"/>
      <c r="N50" s="523">
        <v>49</v>
      </c>
      <c r="O50" s="525" t="s">
        <v>802</v>
      </c>
      <c r="P50" s="228" t="s">
        <v>803</v>
      </c>
      <c r="Q50" s="165" t="s">
        <v>804</v>
      </c>
      <c r="R50" s="225"/>
      <c r="S50" s="227" t="s">
        <v>805</v>
      </c>
      <c r="T50" s="166" t="str">
        <f t="shared" si="0"/>
        <v>－</v>
      </c>
      <c r="U50" s="140" t="s">
        <v>806</v>
      </c>
      <c r="V50" s="141" t="str">
        <f t="shared" si="1"/>
        <v>－</v>
      </c>
      <c r="W50" s="140" t="s">
        <v>807</v>
      </c>
      <c r="X50" s="141" t="str">
        <f t="shared" si="2"/>
        <v>－</v>
      </c>
    </row>
    <row r="51" spans="2:24">
      <c r="B51" s="530"/>
      <c r="C51" s="528"/>
      <c r="D51" s="228" t="s">
        <v>808</v>
      </c>
      <c r="E51" s="512" t="s">
        <v>809</v>
      </c>
      <c r="F51" s="513"/>
      <c r="G51" s="229"/>
      <c r="H51" s="585"/>
      <c r="I51" s="528"/>
      <c r="J51" s="228" t="s">
        <v>808</v>
      </c>
      <c r="K51" s="512" t="s">
        <v>810</v>
      </c>
      <c r="L51" s="514"/>
      <c r="M51" s="230"/>
      <c r="N51" s="530"/>
      <c r="O51" s="535"/>
      <c r="P51" s="228" t="s">
        <v>808</v>
      </c>
      <c r="Q51" s="165" t="s">
        <v>811</v>
      </c>
      <c r="R51" s="225"/>
      <c r="S51" s="227" t="s">
        <v>812</v>
      </c>
      <c r="T51" s="166" t="str">
        <f t="shared" si="0"/>
        <v>－</v>
      </c>
      <c r="U51" s="140" t="s">
        <v>813</v>
      </c>
      <c r="V51" s="141" t="str">
        <f t="shared" si="1"/>
        <v>－</v>
      </c>
      <c r="W51" s="140" t="s">
        <v>814</v>
      </c>
      <c r="X51" s="141" t="str">
        <f t="shared" si="2"/>
        <v>－</v>
      </c>
    </row>
    <row r="52" spans="2:24">
      <c r="B52" s="530"/>
      <c r="C52" s="528"/>
      <c r="D52" s="228" t="s">
        <v>815</v>
      </c>
      <c r="E52" s="512" t="s">
        <v>816</v>
      </c>
      <c r="F52" s="513"/>
      <c r="G52" s="229"/>
      <c r="H52" s="585"/>
      <c r="I52" s="528"/>
      <c r="J52" s="228" t="s">
        <v>815</v>
      </c>
      <c r="K52" s="512" t="s">
        <v>817</v>
      </c>
      <c r="L52" s="514"/>
      <c r="M52" s="230"/>
      <c r="N52" s="530"/>
      <c r="O52" s="535"/>
      <c r="P52" s="228" t="s">
        <v>815</v>
      </c>
      <c r="Q52" s="165" t="s">
        <v>818</v>
      </c>
      <c r="R52" s="225"/>
      <c r="S52" s="227" t="s">
        <v>819</v>
      </c>
      <c r="T52" s="166" t="str">
        <f t="shared" si="0"/>
        <v>－</v>
      </c>
      <c r="U52" s="140" t="s">
        <v>820</v>
      </c>
      <c r="V52" s="141" t="str">
        <f t="shared" si="1"/>
        <v>－</v>
      </c>
      <c r="W52" s="140" t="s">
        <v>821</v>
      </c>
      <c r="X52" s="141" t="str">
        <f t="shared" si="2"/>
        <v>－</v>
      </c>
    </row>
    <row r="53" spans="2:24">
      <c r="B53" s="530"/>
      <c r="C53" s="528"/>
      <c r="D53" s="228" t="s">
        <v>822</v>
      </c>
      <c r="E53" s="512" t="s">
        <v>823</v>
      </c>
      <c r="F53" s="513"/>
      <c r="G53" s="229"/>
      <c r="H53" s="585"/>
      <c r="I53" s="528"/>
      <c r="J53" s="228" t="s">
        <v>822</v>
      </c>
      <c r="K53" s="512" t="s">
        <v>824</v>
      </c>
      <c r="L53" s="514"/>
      <c r="M53" s="230"/>
      <c r="N53" s="530"/>
      <c r="O53" s="535"/>
      <c r="P53" s="228" t="s">
        <v>822</v>
      </c>
      <c r="Q53" s="165" t="s">
        <v>825</v>
      </c>
      <c r="R53" s="225"/>
      <c r="S53" s="227" t="s">
        <v>826</v>
      </c>
      <c r="T53" s="166" t="str">
        <f t="shared" si="0"/>
        <v>－</v>
      </c>
      <c r="U53" s="140" t="s">
        <v>827</v>
      </c>
      <c r="V53" s="141" t="str">
        <f t="shared" si="1"/>
        <v>－</v>
      </c>
      <c r="W53" s="140" t="s">
        <v>828</v>
      </c>
      <c r="X53" s="141" t="str">
        <f t="shared" si="2"/>
        <v>－</v>
      </c>
    </row>
    <row r="54" spans="2:24">
      <c r="B54" s="530"/>
      <c r="C54" s="528"/>
      <c r="D54" s="228" t="s">
        <v>829</v>
      </c>
      <c r="E54" s="512" t="s">
        <v>830</v>
      </c>
      <c r="F54" s="513"/>
      <c r="G54" s="229"/>
      <c r="H54" s="585"/>
      <c r="I54" s="528"/>
      <c r="J54" s="228" t="s">
        <v>829</v>
      </c>
      <c r="K54" s="512" t="s">
        <v>831</v>
      </c>
      <c r="L54" s="514"/>
      <c r="M54" s="230"/>
      <c r="N54" s="524"/>
      <c r="O54" s="526"/>
      <c r="P54" s="228" t="s">
        <v>829</v>
      </c>
      <c r="Q54" s="165" t="s">
        <v>832</v>
      </c>
      <c r="R54" s="225"/>
      <c r="S54" s="227" t="s">
        <v>833</v>
      </c>
      <c r="T54" s="166" t="str">
        <f t="shared" si="0"/>
        <v>－</v>
      </c>
      <c r="U54" s="140" t="s">
        <v>834</v>
      </c>
      <c r="V54" s="141" t="str">
        <f t="shared" si="1"/>
        <v>－</v>
      </c>
      <c r="W54" s="140" t="s">
        <v>835</v>
      </c>
      <c r="X54" s="141" t="str">
        <f t="shared" si="2"/>
        <v>－</v>
      </c>
    </row>
    <row r="55" spans="2:24">
      <c r="B55" s="530"/>
      <c r="C55" s="528"/>
      <c r="D55" s="228" t="s">
        <v>836</v>
      </c>
      <c r="E55" s="512" t="s">
        <v>837</v>
      </c>
      <c r="F55" s="513"/>
      <c r="G55" s="229"/>
      <c r="H55" s="496"/>
      <c r="I55" s="529"/>
      <c r="J55" s="228" t="s">
        <v>836</v>
      </c>
      <c r="K55" s="512" t="s">
        <v>838</v>
      </c>
      <c r="L55" s="514"/>
      <c r="M55" s="230"/>
      <c r="N55" s="523">
        <v>50</v>
      </c>
      <c r="O55" s="525" t="s">
        <v>839</v>
      </c>
      <c r="P55" s="228" t="s">
        <v>803</v>
      </c>
      <c r="Q55" s="165" t="s">
        <v>839</v>
      </c>
      <c r="R55" s="225"/>
      <c r="S55" s="227" t="s">
        <v>840</v>
      </c>
      <c r="T55" s="166" t="str">
        <f t="shared" si="0"/>
        <v>－</v>
      </c>
      <c r="U55" s="140" t="s">
        <v>841</v>
      </c>
      <c r="V55" s="141" t="str">
        <f t="shared" si="1"/>
        <v>－</v>
      </c>
      <c r="W55" s="140" t="s">
        <v>842</v>
      </c>
      <c r="X55" s="141" t="str">
        <f t="shared" si="2"/>
        <v>－</v>
      </c>
    </row>
    <row r="56" spans="2:24">
      <c r="B56" s="524"/>
      <c r="C56" s="529"/>
      <c r="D56" s="228" t="s">
        <v>843</v>
      </c>
      <c r="E56" s="512" t="s">
        <v>844</v>
      </c>
      <c r="F56" s="513"/>
      <c r="G56" s="229"/>
      <c r="H56" s="523">
        <v>41</v>
      </c>
      <c r="I56" s="525" t="s">
        <v>845</v>
      </c>
      <c r="J56" s="228" t="s">
        <v>803</v>
      </c>
      <c r="K56" s="512" t="s">
        <v>846</v>
      </c>
      <c r="L56" s="514"/>
      <c r="M56" s="230"/>
      <c r="N56" s="530"/>
      <c r="O56" s="535"/>
      <c r="P56" s="228" t="s">
        <v>808</v>
      </c>
      <c r="Q56" s="165" t="s">
        <v>847</v>
      </c>
      <c r="R56" s="225"/>
      <c r="S56" s="227" t="s">
        <v>848</v>
      </c>
      <c r="T56" s="166" t="str">
        <f t="shared" si="0"/>
        <v>－</v>
      </c>
      <c r="U56" s="140" t="s">
        <v>849</v>
      </c>
      <c r="V56" s="141" t="str">
        <f t="shared" si="1"/>
        <v>－</v>
      </c>
      <c r="W56" s="140" t="s">
        <v>850</v>
      </c>
      <c r="X56" s="141" t="str">
        <f t="shared" si="2"/>
        <v>－</v>
      </c>
    </row>
    <row r="57" spans="2:24">
      <c r="B57" s="523">
        <v>33</v>
      </c>
      <c r="C57" s="527" t="s">
        <v>851</v>
      </c>
      <c r="D57" s="228" t="s">
        <v>852</v>
      </c>
      <c r="E57" s="512" t="s">
        <v>851</v>
      </c>
      <c r="F57" s="513"/>
      <c r="G57" s="229"/>
      <c r="H57" s="530"/>
      <c r="I57" s="535"/>
      <c r="J57" s="232" t="s">
        <v>853</v>
      </c>
      <c r="K57" s="512" t="s">
        <v>854</v>
      </c>
      <c r="L57" s="514"/>
      <c r="M57" s="230"/>
      <c r="N57" s="524"/>
      <c r="O57" s="526"/>
      <c r="P57" s="228" t="s">
        <v>855</v>
      </c>
      <c r="Q57" s="165" t="s">
        <v>856</v>
      </c>
      <c r="R57" s="225"/>
      <c r="S57" s="227" t="s">
        <v>857</v>
      </c>
      <c r="T57" s="166" t="str">
        <f t="shared" si="0"/>
        <v>－</v>
      </c>
      <c r="U57" s="140" t="s">
        <v>858</v>
      </c>
      <c r="V57" s="141" t="str">
        <f t="shared" si="1"/>
        <v>－</v>
      </c>
      <c r="W57" s="140" t="s">
        <v>859</v>
      </c>
      <c r="X57" s="141" t="str">
        <f t="shared" si="2"/>
        <v>－</v>
      </c>
    </row>
    <row r="58" spans="2:24">
      <c r="B58" s="524"/>
      <c r="C58" s="529"/>
      <c r="D58" s="228" t="s">
        <v>853</v>
      </c>
      <c r="E58" s="512" t="s">
        <v>860</v>
      </c>
      <c r="F58" s="513"/>
      <c r="G58" s="229"/>
      <c r="H58" s="530"/>
      <c r="I58" s="535"/>
      <c r="J58" s="228" t="s">
        <v>855</v>
      </c>
      <c r="K58" s="512" t="s">
        <v>861</v>
      </c>
      <c r="L58" s="514"/>
      <c r="M58" s="230"/>
      <c r="N58" s="523">
        <v>51</v>
      </c>
      <c r="O58" s="527" t="s">
        <v>862</v>
      </c>
      <c r="P58" s="228" t="s">
        <v>852</v>
      </c>
      <c r="Q58" s="165" t="s">
        <v>863</v>
      </c>
      <c r="R58" s="225"/>
      <c r="S58" s="227" t="s">
        <v>864</v>
      </c>
      <c r="T58" s="166" t="str">
        <f t="shared" si="0"/>
        <v>－</v>
      </c>
      <c r="U58" s="140" t="s">
        <v>865</v>
      </c>
      <c r="V58" s="141" t="str">
        <f t="shared" si="1"/>
        <v>－</v>
      </c>
      <c r="W58" s="140" t="s">
        <v>866</v>
      </c>
      <c r="X58" s="141" t="str">
        <f t="shared" si="2"/>
        <v>－</v>
      </c>
    </row>
    <row r="59" spans="2:24">
      <c r="B59" s="523">
        <v>34</v>
      </c>
      <c r="C59" s="527" t="s">
        <v>867</v>
      </c>
      <c r="D59" s="228" t="s">
        <v>852</v>
      </c>
      <c r="E59" s="512" t="s">
        <v>868</v>
      </c>
      <c r="F59" s="513"/>
      <c r="G59" s="229"/>
      <c r="H59" s="524"/>
      <c r="I59" s="526"/>
      <c r="J59" s="228" t="s">
        <v>869</v>
      </c>
      <c r="K59" s="512" t="s">
        <v>870</v>
      </c>
      <c r="L59" s="514"/>
      <c r="M59" s="230"/>
      <c r="N59" s="524"/>
      <c r="O59" s="529"/>
      <c r="P59" s="228" t="s">
        <v>871</v>
      </c>
      <c r="Q59" s="165" t="s">
        <v>872</v>
      </c>
      <c r="R59" s="225"/>
      <c r="S59" s="227" t="s">
        <v>873</v>
      </c>
      <c r="T59" s="166" t="str">
        <f t="shared" si="0"/>
        <v>－</v>
      </c>
      <c r="U59" s="140" t="s">
        <v>874</v>
      </c>
      <c r="V59" s="141" t="str">
        <f t="shared" si="1"/>
        <v>－</v>
      </c>
      <c r="W59" s="140" t="s">
        <v>875</v>
      </c>
      <c r="X59" s="141" t="str">
        <f t="shared" si="2"/>
        <v>－</v>
      </c>
    </row>
    <row r="60" spans="2:24" ht="13.5" customHeight="1">
      <c r="B60" s="530"/>
      <c r="C60" s="528"/>
      <c r="D60" s="228" t="s">
        <v>871</v>
      </c>
      <c r="E60" s="512" t="s">
        <v>876</v>
      </c>
      <c r="F60" s="513"/>
      <c r="G60" s="229"/>
      <c r="H60" s="215">
        <v>42</v>
      </c>
      <c r="I60" s="149" t="s">
        <v>877</v>
      </c>
      <c r="J60" s="228" t="s">
        <v>878</v>
      </c>
      <c r="K60" s="512" t="s">
        <v>879</v>
      </c>
      <c r="L60" s="514"/>
      <c r="M60" s="230"/>
      <c r="N60" s="523">
        <v>52</v>
      </c>
      <c r="O60" s="532" t="s">
        <v>880</v>
      </c>
      <c r="P60" s="228" t="s">
        <v>878</v>
      </c>
      <c r="Q60" s="165" t="s">
        <v>881</v>
      </c>
      <c r="R60" s="225"/>
      <c r="S60" s="227" t="s">
        <v>882</v>
      </c>
      <c r="T60" s="166" t="str">
        <f t="shared" si="0"/>
        <v>－</v>
      </c>
      <c r="U60" s="140" t="s">
        <v>883</v>
      </c>
      <c r="V60" s="141" t="str">
        <f t="shared" si="1"/>
        <v>－</v>
      </c>
      <c r="W60" s="140" t="s">
        <v>884</v>
      </c>
      <c r="X60" s="141" t="str">
        <f t="shared" si="2"/>
        <v>－</v>
      </c>
    </row>
    <row r="61" spans="2:24" ht="14.25" customHeight="1">
      <c r="B61" s="530"/>
      <c r="C61" s="528"/>
      <c r="D61" s="228" t="s">
        <v>885</v>
      </c>
      <c r="E61" s="512" t="s">
        <v>886</v>
      </c>
      <c r="F61" s="513"/>
      <c r="G61" s="229"/>
      <c r="H61" s="523">
        <v>43</v>
      </c>
      <c r="I61" s="527" t="s">
        <v>887</v>
      </c>
      <c r="J61" s="228" t="s">
        <v>878</v>
      </c>
      <c r="K61" s="512" t="s">
        <v>888</v>
      </c>
      <c r="L61" s="514"/>
      <c r="M61" s="230"/>
      <c r="N61" s="524"/>
      <c r="O61" s="587"/>
      <c r="P61" s="228" t="s">
        <v>871</v>
      </c>
      <c r="Q61" s="165" t="s">
        <v>889</v>
      </c>
      <c r="R61" s="225"/>
      <c r="S61" s="227" t="s">
        <v>890</v>
      </c>
      <c r="T61" s="166" t="str">
        <f t="shared" si="0"/>
        <v>－</v>
      </c>
      <c r="U61" s="140" t="s">
        <v>891</v>
      </c>
      <c r="V61" s="141" t="str">
        <f t="shared" si="1"/>
        <v>－</v>
      </c>
      <c r="W61" s="140" t="s">
        <v>892</v>
      </c>
      <c r="X61" s="141" t="str">
        <f t="shared" si="2"/>
        <v>－</v>
      </c>
    </row>
    <row r="62" spans="2:24">
      <c r="B62" s="530"/>
      <c r="C62" s="528"/>
      <c r="D62" s="228" t="s">
        <v>869</v>
      </c>
      <c r="E62" s="512" t="s">
        <v>893</v>
      </c>
      <c r="F62" s="513"/>
      <c r="G62" s="229"/>
      <c r="H62" s="530"/>
      <c r="I62" s="528"/>
      <c r="J62" s="228" t="s">
        <v>871</v>
      </c>
      <c r="K62" s="512" t="s">
        <v>894</v>
      </c>
      <c r="L62" s="514"/>
      <c r="M62" s="230"/>
      <c r="N62" s="215">
        <v>53</v>
      </c>
      <c r="O62" s="167" t="s">
        <v>895</v>
      </c>
      <c r="P62" s="228" t="s">
        <v>878</v>
      </c>
      <c r="Q62" s="165" t="s">
        <v>895</v>
      </c>
      <c r="R62" s="225"/>
      <c r="S62" s="227" t="s">
        <v>896</v>
      </c>
      <c r="T62" s="166" t="str">
        <f t="shared" si="0"/>
        <v>－</v>
      </c>
      <c r="U62" s="140" t="s">
        <v>897</v>
      </c>
      <c r="V62" s="141" t="str">
        <f t="shared" si="1"/>
        <v>－</v>
      </c>
      <c r="W62" s="140" t="s">
        <v>898</v>
      </c>
      <c r="X62" s="141" t="str">
        <f t="shared" si="2"/>
        <v>－</v>
      </c>
    </row>
    <row r="63" spans="2:24" ht="13.5" customHeight="1">
      <c r="B63" s="530"/>
      <c r="C63" s="528"/>
      <c r="D63" s="487" t="s">
        <v>899</v>
      </c>
      <c r="E63" s="459" t="s">
        <v>900</v>
      </c>
      <c r="F63" s="460"/>
      <c r="G63" s="510"/>
      <c r="H63" s="530"/>
      <c r="I63" s="528"/>
      <c r="J63" s="228" t="s">
        <v>885</v>
      </c>
      <c r="K63" s="512" t="s">
        <v>901</v>
      </c>
      <c r="L63" s="514"/>
      <c r="M63" s="230"/>
      <c r="N63" s="523">
        <v>54</v>
      </c>
      <c r="O63" s="527" t="s">
        <v>902</v>
      </c>
      <c r="P63" s="228" t="s">
        <v>878</v>
      </c>
      <c r="Q63" s="165" t="s">
        <v>903</v>
      </c>
      <c r="R63" s="225"/>
      <c r="S63" s="227" t="s">
        <v>904</v>
      </c>
      <c r="T63" s="166" t="str">
        <f t="shared" si="0"/>
        <v>－</v>
      </c>
      <c r="U63" s="140" t="s">
        <v>905</v>
      </c>
      <c r="V63" s="141" t="str">
        <f t="shared" si="1"/>
        <v>－</v>
      </c>
      <c r="W63" s="140" t="s">
        <v>906</v>
      </c>
      <c r="X63" s="141" t="str">
        <f t="shared" si="2"/>
        <v>－</v>
      </c>
    </row>
    <row r="64" spans="2:24">
      <c r="B64" s="530"/>
      <c r="C64" s="528"/>
      <c r="D64" s="488"/>
      <c r="E64" s="581"/>
      <c r="F64" s="582"/>
      <c r="G64" s="511"/>
      <c r="H64" s="524"/>
      <c r="I64" s="529"/>
      <c r="J64" s="228" t="s">
        <v>869</v>
      </c>
      <c r="K64" s="512" t="s">
        <v>907</v>
      </c>
      <c r="L64" s="514"/>
      <c r="M64" s="230"/>
      <c r="N64" s="530"/>
      <c r="O64" s="529"/>
      <c r="P64" s="232" t="s">
        <v>871</v>
      </c>
      <c r="Q64" s="233" t="s">
        <v>908</v>
      </c>
      <c r="R64" s="225"/>
      <c r="S64" s="227"/>
      <c r="T64" s="166"/>
      <c r="U64" s="140" t="s">
        <v>909</v>
      </c>
      <c r="V64" s="141" t="str">
        <f t="shared" si="1"/>
        <v>－</v>
      </c>
      <c r="W64" s="140" t="s">
        <v>910</v>
      </c>
      <c r="X64" s="141" t="str">
        <f t="shared" si="2"/>
        <v>－</v>
      </c>
    </row>
    <row r="65" spans="2:24" ht="14.25" thickBot="1">
      <c r="B65" s="524"/>
      <c r="C65" s="529"/>
      <c r="D65" s="228" t="s">
        <v>911</v>
      </c>
      <c r="E65" s="512" t="s">
        <v>912</v>
      </c>
      <c r="F65" s="513"/>
      <c r="G65" s="229"/>
      <c r="H65" s="523">
        <v>44</v>
      </c>
      <c r="I65" s="525" t="s">
        <v>913</v>
      </c>
      <c r="J65" s="228" t="s">
        <v>878</v>
      </c>
      <c r="K65" s="512" t="s">
        <v>914</v>
      </c>
      <c r="L65" s="514"/>
      <c r="M65" s="230"/>
      <c r="N65" s="216">
        <v>55</v>
      </c>
      <c r="O65" s="210" t="s">
        <v>915</v>
      </c>
      <c r="P65" s="234" t="s">
        <v>916</v>
      </c>
      <c r="Q65" s="235" t="s">
        <v>917</v>
      </c>
      <c r="R65" s="236"/>
      <c r="S65" s="227" t="s">
        <v>918</v>
      </c>
      <c r="T65" s="166" t="str">
        <f t="shared" si="0"/>
        <v>－</v>
      </c>
      <c r="U65" s="140" t="s">
        <v>919</v>
      </c>
      <c r="V65" s="141" t="str">
        <f t="shared" si="1"/>
        <v>－</v>
      </c>
      <c r="W65" s="140" t="s">
        <v>920</v>
      </c>
      <c r="X65" s="141" t="str">
        <f t="shared" si="2"/>
        <v>－</v>
      </c>
    </row>
    <row r="66" spans="2:24" ht="13.5" customHeight="1">
      <c r="B66" s="523">
        <v>35</v>
      </c>
      <c r="C66" s="525" t="s">
        <v>921</v>
      </c>
      <c r="D66" s="228" t="s">
        <v>916</v>
      </c>
      <c r="E66" s="512" t="s">
        <v>922</v>
      </c>
      <c r="F66" s="513"/>
      <c r="G66" s="229"/>
      <c r="H66" s="530"/>
      <c r="I66" s="535"/>
      <c r="J66" s="228" t="s">
        <v>923</v>
      </c>
      <c r="K66" s="512" t="s">
        <v>924</v>
      </c>
      <c r="L66" s="514"/>
      <c r="M66" s="230"/>
      <c r="N66" s="578" t="s">
        <v>925</v>
      </c>
      <c r="O66" s="579"/>
      <c r="P66" s="579"/>
      <c r="Q66" s="579"/>
      <c r="R66" s="580"/>
      <c r="S66" s="227" t="s">
        <v>926</v>
      </c>
      <c r="T66" s="166" t="str">
        <f t="shared" si="0"/>
        <v>－</v>
      </c>
      <c r="U66" s="140" t="s">
        <v>927</v>
      </c>
      <c r="V66" s="141" t="str">
        <f t="shared" si="1"/>
        <v>－</v>
      </c>
      <c r="W66" s="12"/>
      <c r="X66" s="12"/>
    </row>
    <row r="67" spans="2:24">
      <c r="B67" s="530"/>
      <c r="C67" s="535"/>
      <c r="D67" s="228" t="s">
        <v>923</v>
      </c>
      <c r="E67" s="512" t="s">
        <v>928</v>
      </c>
      <c r="F67" s="513"/>
      <c r="G67" s="229"/>
      <c r="H67" s="530"/>
      <c r="I67" s="535"/>
      <c r="J67" s="228" t="s">
        <v>929</v>
      </c>
      <c r="K67" s="512" t="s">
        <v>930</v>
      </c>
      <c r="L67" s="514"/>
      <c r="M67" s="230"/>
      <c r="N67" s="585" t="s">
        <v>931</v>
      </c>
      <c r="O67" s="440"/>
      <c r="P67" s="440"/>
      <c r="Q67" s="440"/>
      <c r="R67" s="586"/>
      <c r="S67" s="227" t="s">
        <v>932</v>
      </c>
      <c r="T67" s="166" t="str">
        <f t="shared" si="0"/>
        <v>－</v>
      </c>
      <c r="U67" s="140" t="s">
        <v>933</v>
      </c>
      <c r="V67" s="141" t="str">
        <f t="shared" si="1"/>
        <v>－</v>
      </c>
      <c r="W67" s="12"/>
      <c r="X67" s="12"/>
    </row>
    <row r="68" spans="2:24">
      <c r="B68" s="530"/>
      <c r="C68" s="535"/>
      <c r="D68" s="228" t="s">
        <v>929</v>
      </c>
      <c r="E68" s="512" t="s">
        <v>934</v>
      </c>
      <c r="F68" s="513"/>
      <c r="G68" s="229"/>
      <c r="H68" s="524"/>
      <c r="I68" s="526"/>
      <c r="J68" s="228" t="s">
        <v>935</v>
      </c>
      <c r="K68" s="512" t="s">
        <v>936</v>
      </c>
      <c r="L68" s="514"/>
      <c r="M68" s="230"/>
      <c r="N68" s="498"/>
      <c r="O68" s="499"/>
      <c r="P68" s="499"/>
      <c r="Q68" s="499"/>
      <c r="R68" s="500"/>
      <c r="S68" s="227" t="s">
        <v>937</v>
      </c>
      <c r="T68" s="166" t="str">
        <f t="shared" si="0"/>
        <v>－</v>
      </c>
      <c r="U68" s="140" t="s">
        <v>938</v>
      </c>
      <c r="V68" s="141" t="str">
        <f t="shared" si="1"/>
        <v>－</v>
      </c>
      <c r="W68" s="12"/>
      <c r="X68" s="12"/>
    </row>
    <row r="69" spans="2:24">
      <c r="B69" s="524"/>
      <c r="C69" s="526"/>
      <c r="D69" s="228" t="s">
        <v>935</v>
      </c>
      <c r="E69" s="512" t="s">
        <v>939</v>
      </c>
      <c r="F69" s="513"/>
      <c r="G69" s="229"/>
      <c r="H69" s="215">
        <v>45</v>
      </c>
      <c r="I69" s="167" t="s">
        <v>940</v>
      </c>
      <c r="J69" s="228" t="s">
        <v>916</v>
      </c>
      <c r="K69" s="512" t="s">
        <v>940</v>
      </c>
      <c r="L69" s="514"/>
      <c r="M69" s="230"/>
      <c r="N69" s="501"/>
      <c r="O69" s="502"/>
      <c r="P69" s="502"/>
      <c r="Q69" s="502"/>
      <c r="R69" s="503"/>
      <c r="S69" s="227" t="s">
        <v>941</v>
      </c>
      <c r="T69" s="166" t="str">
        <f t="shared" si="0"/>
        <v>－</v>
      </c>
      <c r="U69" s="140" t="s">
        <v>942</v>
      </c>
      <c r="V69" s="141" t="str">
        <f t="shared" si="1"/>
        <v>－</v>
      </c>
      <c r="W69" s="12"/>
      <c r="X69" s="12"/>
    </row>
    <row r="70" spans="2:24">
      <c r="B70" s="523">
        <v>36</v>
      </c>
      <c r="C70" s="525" t="s">
        <v>943</v>
      </c>
      <c r="D70" s="228" t="s">
        <v>916</v>
      </c>
      <c r="E70" s="512" t="s">
        <v>944</v>
      </c>
      <c r="F70" s="513"/>
      <c r="G70" s="229"/>
      <c r="H70" s="523">
        <v>46</v>
      </c>
      <c r="I70" s="525" t="s">
        <v>945</v>
      </c>
      <c r="J70" s="228" t="s">
        <v>916</v>
      </c>
      <c r="K70" s="512" t="s">
        <v>946</v>
      </c>
      <c r="L70" s="514"/>
      <c r="M70" s="230"/>
      <c r="N70" s="501"/>
      <c r="O70" s="502"/>
      <c r="P70" s="502"/>
      <c r="Q70" s="502"/>
      <c r="R70" s="503"/>
      <c r="S70" s="227" t="s">
        <v>947</v>
      </c>
      <c r="T70" s="166" t="str">
        <f t="shared" si="0"/>
        <v>－</v>
      </c>
      <c r="U70" s="140" t="s">
        <v>948</v>
      </c>
      <c r="V70" s="141" t="str">
        <f t="shared" si="1"/>
        <v>－</v>
      </c>
      <c r="W70" s="12"/>
      <c r="X70" s="12"/>
    </row>
    <row r="71" spans="2:24" ht="13.5" customHeight="1">
      <c r="B71" s="524"/>
      <c r="C71" s="526"/>
      <c r="D71" s="228" t="s">
        <v>923</v>
      </c>
      <c r="E71" s="512" t="s">
        <v>949</v>
      </c>
      <c r="F71" s="513"/>
      <c r="G71" s="229"/>
      <c r="H71" s="530"/>
      <c r="I71" s="535"/>
      <c r="J71" s="228" t="s">
        <v>923</v>
      </c>
      <c r="K71" s="512" t="s">
        <v>950</v>
      </c>
      <c r="L71" s="514"/>
      <c r="M71" s="230"/>
      <c r="N71" s="501"/>
      <c r="O71" s="502"/>
      <c r="P71" s="502"/>
      <c r="Q71" s="502"/>
      <c r="R71" s="503"/>
      <c r="S71" s="227" t="s">
        <v>951</v>
      </c>
      <c r="T71" s="166" t="str">
        <f t="shared" si="0"/>
        <v>－</v>
      </c>
      <c r="U71" s="140" t="s">
        <v>952</v>
      </c>
      <c r="V71" s="141" t="str">
        <f t="shared" si="1"/>
        <v>－</v>
      </c>
      <c r="W71" s="12"/>
      <c r="X71" s="12"/>
    </row>
    <row r="72" spans="2:24">
      <c r="B72" s="523">
        <v>37</v>
      </c>
      <c r="C72" s="527" t="s">
        <v>953</v>
      </c>
      <c r="D72" s="228" t="s">
        <v>916</v>
      </c>
      <c r="E72" s="512" t="s">
        <v>954</v>
      </c>
      <c r="F72" s="513"/>
      <c r="G72" s="229"/>
      <c r="H72" s="530"/>
      <c r="I72" s="535"/>
      <c r="J72" s="228" t="s">
        <v>929</v>
      </c>
      <c r="K72" s="512" t="s">
        <v>955</v>
      </c>
      <c r="L72" s="514"/>
      <c r="M72" s="230"/>
      <c r="N72" s="501"/>
      <c r="O72" s="502"/>
      <c r="P72" s="502"/>
      <c r="Q72" s="502"/>
      <c r="R72" s="503"/>
      <c r="S72" s="227" t="s">
        <v>956</v>
      </c>
      <c r="T72" s="166" t="str">
        <f t="shared" si="0"/>
        <v>－</v>
      </c>
      <c r="U72" s="140" t="s">
        <v>957</v>
      </c>
      <c r="V72" s="141" t="str">
        <f t="shared" si="1"/>
        <v>－</v>
      </c>
      <c r="W72" s="12"/>
      <c r="X72" s="12"/>
    </row>
    <row r="73" spans="2:24">
      <c r="B73" s="530"/>
      <c r="C73" s="528"/>
      <c r="D73" s="232" t="s">
        <v>923</v>
      </c>
      <c r="E73" s="459" t="s">
        <v>958</v>
      </c>
      <c r="F73" s="460"/>
      <c r="G73" s="229"/>
      <c r="H73" s="530"/>
      <c r="I73" s="535"/>
      <c r="J73" s="228" t="s">
        <v>959</v>
      </c>
      <c r="K73" s="512" t="s">
        <v>960</v>
      </c>
      <c r="L73" s="514"/>
      <c r="M73" s="230"/>
      <c r="N73" s="501"/>
      <c r="O73" s="502"/>
      <c r="P73" s="502"/>
      <c r="Q73" s="502"/>
      <c r="R73" s="503"/>
      <c r="S73" s="227" t="s">
        <v>961</v>
      </c>
      <c r="T73" s="166" t="str">
        <f t="shared" si="0"/>
        <v>－</v>
      </c>
      <c r="U73" s="140" t="s">
        <v>962</v>
      </c>
      <c r="V73" s="141" t="str">
        <f t="shared" si="1"/>
        <v>－</v>
      </c>
    </row>
    <row r="74" spans="2:24">
      <c r="B74" s="530"/>
      <c r="C74" s="528"/>
      <c r="D74" s="232" t="s">
        <v>963</v>
      </c>
      <c r="E74" s="555" t="s">
        <v>964</v>
      </c>
      <c r="F74" s="555"/>
      <c r="G74" s="229"/>
      <c r="H74" s="530"/>
      <c r="I74" s="535"/>
      <c r="J74" s="228" t="s">
        <v>965</v>
      </c>
      <c r="K74" s="512" t="s">
        <v>966</v>
      </c>
      <c r="L74" s="514"/>
      <c r="M74" s="230"/>
      <c r="N74" s="501"/>
      <c r="O74" s="502"/>
      <c r="P74" s="502"/>
      <c r="Q74" s="502"/>
      <c r="R74" s="503"/>
      <c r="S74" s="227" t="s">
        <v>967</v>
      </c>
      <c r="T74" s="166" t="str">
        <f t="shared" si="0"/>
        <v>－</v>
      </c>
      <c r="U74" s="140" t="s">
        <v>968</v>
      </c>
      <c r="V74" s="141" t="str">
        <f t="shared" si="1"/>
        <v>－</v>
      </c>
    </row>
    <row r="75" spans="2:24" ht="14.25" thickBot="1">
      <c r="B75" s="531"/>
      <c r="C75" s="584"/>
      <c r="D75" s="234" t="s">
        <v>959</v>
      </c>
      <c r="E75" s="570" t="s">
        <v>969</v>
      </c>
      <c r="F75" s="570"/>
      <c r="G75" s="237"/>
      <c r="H75" s="531"/>
      <c r="I75" s="583"/>
      <c r="J75" s="234" t="s">
        <v>970</v>
      </c>
      <c r="K75" s="571" t="s">
        <v>971</v>
      </c>
      <c r="L75" s="572"/>
      <c r="M75" s="238"/>
      <c r="N75" s="504"/>
      <c r="O75" s="505"/>
      <c r="P75" s="505"/>
      <c r="Q75" s="505"/>
      <c r="R75" s="506"/>
      <c r="S75" s="227" t="s">
        <v>972</v>
      </c>
      <c r="T75" s="166" t="str">
        <f t="shared" si="0"/>
        <v>－</v>
      </c>
      <c r="U75" s="140" t="s">
        <v>973</v>
      </c>
      <c r="V75" s="141" t="str">
        <f t="shared" si="1"/>
        <v>－</v>
      </c>
    </row>
    <row r="76" spans="2:24" ht="15" thickBot="1">
      <c r="B76" s="190" t="s">
        <v>733</v>
      </c>
      <c r="C76" s="166"/>
      <c r="D76" s="166"/>
      <c r="E76" s="166"/>
      <c r="F76" s="166"/>
      <c r="G76" s="166"/>
      <c r="H76" s="166"/>
      <c r="I76" s="166"/>
      <c r="J76" s="166"/>
      <c r="K76" s="166"/>
      <c r="L76" s="166"/>
      <c r="M76" s="166"/>
      <c r="N76" s="166"/>
      <c r="P76" s="126"/>
      <c r="Q76" s="126"/>
      <c r="R76" s="137"/>
      <c r="S76" s="91"/>
      <c r="T76" s="91"/>
    </row>
    <row r="77" spans="2:24" ht="14.25" thickBot="1">
      <c r="B77" s="573" t="s">
        <v>974</v>
      </c>
      <c r="C77" s="574"/>
      <c r="D77" s="166"/>
      <c r="E77" s="166"/>
      <c r="F77" s="166"/>
      <c r="G77" s="166"/>
      <c r="H77" s="166"/>
      <c r="I77" s="166"/>
      <c r="J77" s="166"/>
      <c r="K77" s="166"/>
      <c r="L77" s="166"/>
      <c r="M77" s="166"/>
      <c r="N77" s="166"/>
      <c r="S77" s="91"/>
      <c r="T77" s="91"/>
    </row>
    <row r="78" spans="2:24" ht="14.25" thickBot="1">
      <c r="B78" s="124" t="s">
        <v>975</v>
      </c>
      <c r="C78" s="124"/>
      <c r="D78" s="124"/>
      <c r="F78" s="124"/>
      <c r="G78" s="124"/>
      <c r="H78" s="124"/>
      <c r="I78" s="124"/>
      <c r="J78" s="124"/>
      <c r="K78" s="124"/>
      <c r="L78" s="124"/>
      <c r="M78" s="124"/>
      <c r="N78" s="124"/>
      <c r="P78" s="127"/>
      <c r="Q78" s="127"/>
      <c r="R78" s="138" t="str">
        <f>G140</f>
        <v/>
      </c>
      <c r="S78" s="91"/>
      <c r="T78" s="91"/>
    </row>
    <row r="79" spans="2:24">
      <c r="B79" s="194" t="s">
        <v>762</v>
      </c>
      <c r="C79" s="133" t="s">
        <v>763</v>
      </c>
      <c r="D79" s="136" t="s">
        <v>764</v>
      </c>
      <c r="E79" s="139" t="s">
        <v>765</v>
      </c>
      <c r="F79" s="575" t="s">
        <v>976</v>
      </c>
      <c r="G79" s="576"/>
      <c r="H79" s="576"/>
      <c r="I79" s="576"/>
      <c r="J79" s="576"/>
      <c r="K79" s="576"/>
      <c r="L79" s="576"/>
      <c r="M79" s="576"/>
      <c r="N79" s="576"/>
      <c r="O79" s="576"/>
      <c r="P79" s="576"/>
      <c r="Q79" s="576"/>
      <c r="R79" s="577"/>
      <c r="S79" s="91"/>
      <c r="T79" s="91"/>
    </row>
    <row r="80" spans="2:24" ht="13.5" customHeight="1">
      <c r="B80" s="556">
        <v>1</v>
      </c>
      <c r="C80" s="448" t="s">
        <v>1890</v>
      </c>
      <c r="D80" s="449"/>
      <c r="E80" s="450"/>
      <c r="F80" s="557"/>
      <c r="G80" s="558"/>
      <c r="H80" s="558"/>
      <c r="I80" s="558"/>
      <c r="J80" s="558"/>
      <c r="K80" s="558"/>
      <c r="L80" s="558"/>
      <c r="M80" s="558"/>
      <c r="N80" s="558"/>
      <c r="O80" s="558"/>
      <c r="P80" s="558"/>
      <c r="Q80" s="558"/>
      <c r="R80" s="559"/>
      <c r="S80" s="91" t="str">
        <f>CONCATENATE(T88,T89,T91,T93,T94,T95,T96,T97,T98,T99,T100,T101,T102,T103,T104,T105,T106,T107,T108,T110,T111,T112,T113,T115,T117)</f>
        <v>－－－－－－－－－－－－－－－－－－－－－－－－－</v>
      </c>
      <c r="T80" s="91"/>
    </row>
    <row r="81" spans="2:22">
      <c r="B81" s="556"/>
      <c r="C81" s="451"/>
      <c r="D81" s="452"/>
      <c r="E81" s="453"/>
      <c r="F81" s="560"/>
      <c r="G81" s="561"/>
      <c r="H81" s="561"/>
      <c r="I81" s="561"/>
      <c r="J81" s="561"/>
      <c r="K81" s="561"/>
      <c r="L81" s="561"/>
      <c r="M81" s="561"/>
      <c r="N81" s="561"/>
      <c r="O81" s="561"/>
      <c r="P81" s="561"/>
      <c r="Q81" s="561"/>
      <c r="R81" s="562"/>
      <c r="S81" s="91"/>
      <c r="T81" s="91"/>
    </row>
    <row r="82" spans="2:22">
      <c r="B82" s="556">
        <v>2</v>
      </c>
      <c r="C82" s="448"/>
      <c r="D82" s="449"/>
      <c r="E82" s="450"/>
      <c r="F82" s="557"/>
      <c r="G82" s="558"/>
      <c r="H82" s="558"/>
      <c r="I82" s="558"/>
      <c r="J82" s="558"/>
      <c r="K82" s="558"/>
      <c r="L82" s="558"/>
      <c r="M82" s="558"/>
      <c r="N82" s="558"/>
      <c r="O82" s="558"/>
      <c r="P82" s="558"/>
      <c r="Q82" s="558"/>
      <c r="R82" s="559"/>
      <c r="S82" s="91" t="str">
        <f>CONCATENATE(V88,V89,V90,V91,V92,V93,V94,V95,V96,V97,V98,V99,V100,V101,V102,V103,V104,V106,V107,V108,V109,V111,V112)</f>
        <v>－－－－－－－－－－－－－－－－－－－－－－－</v>
      </c>
      <c r="T82" s="91"/>
    </row>
    <row r="83" spans="2:22">
      <c r="B83" s="556"/>
      <c r="C83" s="451"/>
      <c r="D83" s="452"/>
      <c r="E83" s="453"/>
      <c r="F83" s="560"/>
      <c r="G83" s="561"/>
      <c r="H83" s="561"/>
      <c r="I83" s="561"/>
      <c r="J83" s="561"/>
      <c r="K83" s="561"/>
      <c r="L83" s="561"/>
      <c r="M83" s="561"/>
      <c r="N83" s="561"/>
      <c r="O83" s="561"/>
      <c r="P83" s="561"/>
      <c r="Q83" s="561"/>
      <c r="R83" s="562"/>
      <c r="S83" s="91"/>
      <c r="T83" s="91"/>
    </row>
    <row r="84" spans="2:22">
      <c r="B84" s="556">
        <v>3</v>
      </c>
      <c r="C84" s="448"/>
      <c r="D84" s="449"/>
      <c r="E84" s="450"/>
      <c r="F84" s="557"/>
      <c r="G84" s="558"/>
      <c r="H84" s="558"/>
      <c r="I84" s="558"/>
      <c r="J84" s="558"/>
      <c r="K84" s="558"/>
      <c r="L84" s="558"/>
      <c r="M84" s="558"/>
      <c r="N84" s="558"/>
      <c r="O84" s="558"/>
      <c r="P84" s="558"/>
      <c r="Q84" s="558"/>
      <c r="R84" s="559"/>
      <c r="S84" s="91"/>
      <c r="T84" s="91"/>
    </row>
    <row r="85" spans="2:22" ht="14.25" thickBot="1">
      <c r="B85" s="563"/>
      <c r="C85" s="564"/>
      <c r="D85" s="565"/>
      <c r="E85" s="566"/>
      <c r="F85" s="567"/>
      <c r="G85" s="568"/>
      <c r="H85" s="568"/>
      <c r="I85" s="568"/>
      <c r="J85" s="568"/>
      <c r="K85" s="568"/>
      <c r="L85" s="568"/>
      <c r="M85" s="568"/>
      <c r="N85" s="568"/>
      <c r="O85" s="568"/>
      <c r="P85" s="568"/>
      <c r="Q85" s="568"/>
      <c r="R85" s="569"/>
      <c r="S85" s="91"/>
      <c r="T85" s="91"/>
    </row>
    <row r="86" spans="2:22" ht="19.5" customHeight="1" thickBot="1">
      <c r="B86" s="135" t="s">
        <v>977</v>
      </c>
      <c r="C86" s="135"/>
      <c r="D86" s="135"/>
      <c r="F86" s="135"/>
      <c r="G86" s="135"/>
      <c r="H86" s="135"/>
      <c r="I86" s="135"/>
      <c r="J86" s="135"/>
      <c r="K86" s="135"/>
      <c r="L86" s="135"/>
      <c r="M86" s="154"/>
      <c r="N86" s="154"/>
      <c r="O86" s="154"/>
      <c r="P86" s="154"/>
      <c r="Q86" s="91"/>
      <c r="R86" s="91"/>
      <c r="S86" s="91"/>
      <c r="T86" s="91"/>
    </row>
    <row r="87" spans="2:22" ht="21.75" customHeight="1" thickBot="1">
      <c r="B87" s="239" t="s">
        <v>763</v>
      </c>
      <c r="C87" s="240" t="s">
        <v>768</v>
      </c>
      <c r="D87" s="240" t="s">
        <v>769</v>
      </c>
      <c r="E87" s="536" t="s">
        <v>765</v>
      </c>
      <c r="F87" s="494"/>
      <c r="G87" s="537"/>
      <c r="H87" s="241" t="s">
        <v>727</v>
      </c>
      <c r="I87" s="239" t="s">
        <v>763</v>
      </c>
      <c r="J87" s="240" t="s">
        <v>768</v>
      </c>
      <c r="K87" s="240" t="s">
        <v>770</v>
      </c>
      <c r="L87" s="538" t="s">
        <v>765</v>
      </c>
      <c r="M87" s="539"/>
      <c r="N87" s="540"/>
      <c r="O87" s="219" t="s">
        <v>727</v>
      </c>
      <c r="P87" s="541" t="s">
        <v>978</v>
      </c>
      <c r="Q87" s="542"/>
      <c r="R87" s="543"/>
      <c r="S87" s="91"/>
      <c r="T87" s="91"/>
    </row>
    <row r="88" spans="2:22" ht="14.25" thickTop="1">
      <c r="B88" s="544">
        <v>56</v>
      </c>
      <c r="C88" s="545" t="s">
        <v>979</v>
      </c>
      <c r="D88" s="223" t="s">
        <v>980</v>
      </c>
      <c r="E88" s="546" t="s">
        <v>981</v>
      </c>
      <c r="F88" s="547"/>
      <c r="G88" s="548"/>
      <c r="H88" s="242"/>
      <c r="I88" s="544">
        <v>61</v>
      </c>
      <c r="J88" s="545" t="s">
        <v>982</v>
      </c>
      <c r="K88" s="223" t="s">
        <v>980</v>
      </c>
      <c r="L88" s="546" t="s">
        <v>983</v>
      </c>
      <c r="M88" s="547"/>
      <c r="N88" s="548"/>
      <c r="O88" s="224"/>
      <c r="P88" s="549" t="s">
        <v>984</v>
      </c>
      <c r="Q88" s="550"/>
      <c r="R88" s="551"/>
      <c r="S88" s="227" t="s">
        <v>985</v>
      </c>
      <c r="T88" s="166" t="str">
        <f>IF(H88="○",S88,"－")</f>
        <v>－</v>
      </c>
      <c r="U88" s="140" t="s">
        <v>986</v>
      </c>
      <c r="V88" s="141" t="str">
        <f>IF(O88="○",U88,"－")</f>
        <v>－</v>
      </c>
    </row>
    <row r="89" spans="2:22" ht="13.5" customHeight="1">
      <c r="B89" s="530"/>
      <c r="C89" s="535"/>
      <c r="D89" s="487" t="s">
        <v>987</v>
      </c>
      <c r="E89" s="489" t="s">
        <v>988</v>
      </c>
      <c r="F89" s="490"/>
      <c r="G89" s="491"/>
      <c r="H89" s="492"/>
      <c r="I89" s="530"/>
      <c r="J89" s="535"/>
      <c r="K89" s="232" t="s">
        <v>987</v>
      </c>
      <c r="L89" s="552" t="s">
        <v>989</v>
      </c>
      <c r="M89" s="553"/>
      <c r="N89" s="554"/>
      <c r="O89" s="243"/>
      <c r="P89" s="518" t="str">
        <f>CONCATENATE(S42,"-",S43,"-",S44)</f>
        <v>－－－－－－－－－－－－－－－－－－－－－－－－－－－－-－－－－－－－－－－－－－－－－－－－－－－－－－－－－－-－－－－－－－－－－－－－－－－－－－</v>
      </c>
      <c r="Q89" s="519"/>
      <c r="R89" s="520"/>
      <c r="S89" s="227" t="s">
        <v>990</v>
      </c>
      <c r="T89" s="166" t="str">
        <f t="shared" ref="T89:T117" si="3">IF(H89="○",S89,"－")</f>
        <v>－</v>
      </c>
      <c r="U89" s="140" t="s">
        <v>991</v>
      </c>
      <c r="V89" s="141" t="str">
        <f t="shared" ref="V89:V112" si="4">IF(O89="○",U89,"－")</f>
        <v>－</v>
      </c>
    </row>
    <row r="90" spans="2:22">
      <c r="B90" s="530"/>
      <c r="C90" s="535"/>
      <c r="D90" s="488"/>
      <c r="E90" s="489"/>
      <c r="F90" s="490"/>
      <c r="G90" s="491"/>
      <c r="H90" s="493"/>
      <c r="I90" s="524"/>
      <c r="J90" s="526"/>
      <c r="K90" s="228" t="s">
        <v>992</v>
      </c>
      <c r="L90" s="515" t="s">
        <v>993</v>
      </c>
      <c r="M90" s="516"/>
      <c r="N90" s="517"/>
      <c r="O90" s="243"/>
      <c r="P90" s="518"/>
      <c r="Q90" s="519"/>
      <c r="R90" s="520"/>
      <c r="S90" s="227"/>
      <c r="T90" s="166"/>
      <c r="U90" s="140" t="s">
        <v>994</v>
      </c>
      <c r="V90" s="141" t="str">
        <f t="shared" si="4"/>
        <v>－</v>
      </c>
    </row>
    <row r="91" spans="2:22">
      <c r="B91" s="530"/>
      <c r="C91" s="535"/>
      <c r="D91" s="487" t="s">
        <v>992</v>
      </c>
      <c r="E91" s="489" t="s">
        <v>995</v>
      </c>
      <c r="F91" s="490"/>
      <c r="G91" s="491"/>
      <c r="H91" s="492"/>
      <c r="I91" s="523">
        <v>62</v>
      </c>
      <c r="J91" s="525" t="s">
        <v>996</v>
      </c>
      <c r="K91" s="228" t="s">
        <v>980</v>
      </c>
      <c r="L91" s="515" t="s">
        <v>997</v>
      </c>
      <c r="M91" s="516"/>
      <c r="N91" s="517"/>
      <c r="O91" s="243"/>
      <c r="P91" s="518"/>
      <c r="Q91" s="519"/>
      <c r="R91" s="520"/>
      <c r="S91" s="227" t="s">
        <v>998</v>
      </c>
      <c r="T91" s="166" t="str">
        <f t="shared" si="3"/>
        <v>－</v>
      </c>
      <c r="U91" s="140" t="s">
        <v>999</v>
      </c>
      <c r="V91" s="141" t="str">
        <f t="shared" si="4"/>
        <v>－</v>
      </c>
    </row>
    <row r="92" spans="2:22">
      <c r="B92" s="530"/>
      <c r="C92" s="535"/>
      <c r="D92" s="488"/>
      <c r="E92" s="489"/>
      <c r="F92" s="490"/>
      <c r="G92" s="491"/>
      <c r="H92" s="493"/>
      <c r="I92" s="524"/>
      <c r="J92" s="526"/>
      <c r="K92" s="228" t="s">
        <v>987</v>
      </c>
      <c r="L92" s="515" t="s">
        <v>1000</v>
      </c>
      <c r="M92" s="516"/>
      <c r="N92" s="517"/>
      <c r="O92" s="243"/>
      <c r="P92" s="518"/>
      <c r="Q92" s="519"/>
      <c r="R92" s="520"/>
      <c r="S92" s="227"/>
      <c r="T92" s="166"/>
      <c r="U92" s="140" t="s">
        <v>1001</v>
      </c>
      <c r="V92" s="141" t="str">
        <f t="shared" si="4"/>
        <v>－</v>
      </c>
    </row>
    <row r="93" spans="2:22" ht="13.5" customHeight="1">
      <c r="B93" s="530"/>
      <c r="C93" s="535"/>
      <c r="D93" s="228" t="s">
        <v>1002</v>
      </c>
      <c r="E93" s="515" t="s">
        <v>1003</v>
      </c>
      <c r="F93" s="516"/>
      <c r="G93" s="517"/>
      <c r="H93" s="229"/>
      <c r="I93" s="523">
        <v>63</v>
      </c>
      <c r="J93" s="525" t="s">
        <v>1004</v>
      </c>
      <c r="K93" s="228" t="s">
        <v>980</v>
      </c>
      <c r="L93" s="515" t="s">
        <v>1005</v>
      </c>
      <c r="M93" s="516"/>
      <c r="N93" s="517"/>
      <c r="O93" s="243"/>
      <c r="P93" s="518"/>
      <c r="Q93" s="519"/>
      <c r="R93" s="520"/>
      <c r="S93" s="227" t="s">
        <v>1006</v>
      </c>
      <c r="T93" s="166" t="str">
        <f t="shared" si="3"/>
        <v>－</v>
      </c>
      <c r="U93" s="140" t="s">
        <v>1007</v>
      </c>
      <c r="V93" s="141" t="str">
        <f t="shared" si="4"/>
        <v>－</v>
      </c>
    </row>
    <row r="94" spans="2:22">
      <c r="B94" s="530"/>
      <c r="C94" s="535"/>
      <c r="D94" s="228" t="s">
        <v>1008</v>
      </c>
      <c r="E94" s="515" t="s">
        <v>1009</v>
      </c>
      <c r="F94" s="516"/>
      <c r="G94" s="517"/>
      <c r="H94" s="242"/>
      <c r="I94" s="530"/>
      <c r="J94" s="535"/>
      <c r="K94" s="228" t="s">
        <v>987</v>
      </c>
      <c r="L94" s="515" t="s">
        <v>1010</v>
      </c>
      <c r="M94" s="516"/>
      <c r="N94" s="517"/>
      <c r="O94" s="243"/>
      <c r="P94" s="518"/>
      <c r="Q94" s="519"/>
      <c r="R94" s="520"/>
      <c r="S94" s="227" t="s">
        <v>1011</v>
      </c>
      <c r="T94" s="166" t="str">
        <f t="shared" si="3"/>
        <v>－</v>
      </c>
      <c r="U94" s="140" t="s">
        <v>1012</v>
      </c>
      <c r="V94" s="141" t="str">
        <f t="shared" si="4"/>
        <v>－</v>
      </c>
    </row>
    <row r="95" spans="2:22">
      <c r="B95" s="530"/>
      <c r="C95" s="535"/>
      <c r="D95" s="228" t="s">
        <v>1013</v>
      </c>
      <c r="E95" s="515" t="s">
        <v>1014</v>
      </c>
      <c r="F95" s="516"/>
      <c r="G95" s="517"/>
      <c r="H95" s="229"/>
      <c r="I95" s="524"/>
      <c r="J95" s="526"/>
      <c r="K95" s="228" t="s">
        <v>992</v>
      </c>
      <c r="L95" s="515" t="s">
        <v>1015</v>
      </c>
      <c r="M95" s="516"/>
      <c r="N95" s="517"/>
      <c r="O95" s="243"/>
      <c r="P95" s="518"/>
      <c r="Q95" s="519"/>
      <c r="R95" s="520"/>
      <c r="S95" s="227" t="s">
        <v>1016</v>
      </c>
      <c r="T95" s="166" t="str">
        <f t="shared" si="3"/>
        <v>－</v>
      </c>
      <c r="U95" s="140" t="s">
        <v>1017</v>
      </c>
      <c r="V95" s="141" t="str">
        <f t="shared" si="4"/>
        <v>－</v>
      </c>
    </row>
    <row r="96" spans="2:22">
      <c r="B96" s="524"/>
      <c r="C96" s="526"/>
      <c r="D96" s="228" t="s">
        <v>1018</v>
      </c>
      <c r="E96" s="515" t="s">
        <v>1019</v>
      </c>
      <c r="F96" s="516"/>
      <c r="G96" s="517"/>
      <c r="H96" s="242"/>
      <c r="I96" s="523">
        <v>64</v>
      </c>
      <c r="J96" s="525" t="s">
        <v>1020</v>
      </c>
      <c r="K96" s="228" t="s">
        <v>1021</v>
      </c>
      <c r="L96" s="515" t="s">
        <v>1022</v>
      </c>
      <c r="M96" s="516"/>
      <c r="N96" s="517"/>
      <c r="O96" s="243"/>
      <c r="P96" s="518"/>
      <c r="Q96" s="519"/>
      <c r="R96" s="520"/>
      <c r="S96" s="227" t="s">
        <v>1023</v>
      </c>
      <c r="T96" s="166" t="str">
        <f t="shared" si="3"/>
        <v>－</v>
      </c>
      <c r="U96" s="140" t="s">
        <v>1024</v>
      </c>
      <c r="V96" s="141" t="str">
        <f t="shared" si="4"/>
        <v>－</v>
      </c>
    </row>
    <row r="97" spans="2:22">
      <c r="B97" s="215">
        <v>57</v>
      </c>
      <c r="C97" s="208" t="s">
        <v>1025</v>
      </c>
      <c r="D97" s="244" t="s">
        <v>1021</v>
      </c>
      <c r="E97" s="515" t="s">
        <v>1025</v>
      </c>
      <c r="F97" s="516"/>
      <c r="G97" s="517"/>
      <c r="H97" s="229"/>
      <c r="I97" s="530"/>
      <c r="J97" s="535"/>
      <c r="K97" s="228" t="s">
        <v>1026</v>
      </c>
      <c r="L97" s="515" t="s">
        <v>1027</v>
      </c>
      <c r="M97" s="516"/>
      <c r="N97" s="517"/>
      <c r="O97" s="243"/>
      <c r="P97" s="518"/>
      <c r="Q97" s="519"/>
      <c r="R97" s="520"/>
      <c r="S97" s="227" t="s">
        <v>1028</v>
      </c>
      <c r="T97" s="166" t="str">
        <f t="shared" si="3"/>
        <v>－</v>
      </c>
      <c r="U97" s="140" t="s">
        <v>1029</v>
      </c>
      <c r="V97" s="141" t="str">
        <f t="shared" si="4"/>
        <v>－</v>
      </c>
    </row>
    <row r="98" spans="2:22" ht="13.5" customHeight="1">
      <c r="B98" s="523">
        <v>58</v>
      </c>
      <c r="C98" s="525" t="s">
        <v>709</v>
      </c>
      <c r="D98" s="228" t="s">
        <v>1021</v>
      </c>
      <c r="E98" s="512" t="s">
        <v>1030</v>
      </c>
      <c r="F98" s="513"/>
      <c r="G98" s="514"/>
      <c r="H98" s="242"/>
      <c r="I98" s="530"/>
      <c r="J98" s="535"/>
      <c r="K98" s="228" t="s">
        <v>1031</v>
      </c>
      <c r="L98" s="515" t="s">
        <v>1032</v>
      </c>
      <c r="M98" s="516"/>
      <c r="N98" s="517"/>
      <c r="O98" s="243"/>
      <c r="P98" s="518"/>
      <c r="Q98" s="519"/>
      <c r="R98" s="520"/>
      <c r="S98" s="227" t="s">
        <v>1033</v>
      </c>
      <c r="T98" s="166" t="str">
        <f t="shared" si="3"/>
        <v>－</v>
      </c>
      <c r="U98" s="140" t="s">
        <v>1034</v>
      </c>
      <c r="V98" s="141" t="str">
        <f t="shared" si="4"/>
        <v>－</v>
      </c>
    </row>
    <row r="99" spans="2:22" ht="13.5" customHeight="1">
      <c r="B99" s="530"/>
      <c r="C99" s="535"/>
      <c r="D99" s="232" t="s">
        <v>1026</v>
      </c>
      <c r="E99" s="515" t="s">
        <v>1035</v>
      </c>
      <c r="F99" s="516"/>
      <c r="G99" s="517"/>
      <c r="H99" s="229"/>
      <c r="I99" s="530"/>
      <c r="J99" s="535"/>
      <c r="K99" s="232" t="s">
        <v>1036</v>
      </c>
      <c r="L99" s="489" t="s">
        <v>1037</v>
      </c>
      <c r="M99" s="490"/>
      <c r="N99" s="491"/>
      <c r="O99" s="243"/>
      <c r="P99" s="518"/>
      <c r="Q99" s="519"/>
      <c r="R99" s="520"/>
      <c r="S99" s="227" t="s">
        <v>1038</v>
      </c>
      <c r="T99" s="166" t="str">
        <f t="shared" si="3"/>
        <v>－</v>
      </c>
      <c r="U99" s="140" t="s">
        <v>1039</v>
      </c>
      <c r="V99" s="141" t="str">
        <f t="shared" si="4"/>
        <v>－</v>
      </c>
    </row>
    <row r="100" spans="2:22">
      <c r="B100" s="530"/>
      <c r="C100" s="535"/>
      <c r="D100" s="228" t="s">
        <v>1031</v>
      </c>
      <c r="E100" s="512" t="s">
        <v>1040</v>
      </c>
      <c r="F100" s="513"/>
      <c r="G100" s="514"/>
      <c r="H100" s="242"/>
      <c r="I100" s="524"/>
      <c r="J100" s="526"/>
      <c r="K100" s="232" t="s">
        <v>1041</v>
      </c>
      <c r="L100" s="515" t="s">
        <v>1042</v>
      </c>
      <c r="M100" s="516"/>
      <c r="N100" s="517"/>
      <c r="O100" s="243"/>
      <c r="P100" s="518"/>
      <c r="Q100" s="519"/>
      <c r="R100" s="520"/>
      <c r="S100" s="227" t="s">
        <v>1043</v>
      </c>
      <c r="T100" s="166" t="str">
        <f t="shared" si="3"/>
        <v>－</v>
      </c>
      <c r="U100" s="140" t="s">
        <v>1044</v>
      </c>
      <c r="V100" s="141" t="str">
        <f t="shared" si="4"/>
        <v>－</v>
      </c>
    </row>
    <row r="101" spans="2:22" ht="13.5" customHeight="1">
      <c r="B101" s="524"/>
      <c r="C101" s="526"/>
      <c r="D101" s="228" t="s">
        <v>1036</v>
      </c>
      <c r="E101" s="515" t="s">
        <v>1045</v>
      </c>
      <c r="F101" s="516"/>
      <c r="G101" s="517"/>
      <c r="H101" s="229"/>
      <c r="I101" s="523">
        <v>65</v>
      </c>
      <c r="J101" s="525" t="s">
        <v>1046</v>
      </c>
      <c r="K101" s="228" t="s">
        <v>1021</v>
      </c>
      <c r="L101" s="515" t="s">
        <v>1047</v>
      </c>
      <c r="M101" s="516"/>
      <c r="N101" s="517"/>
      <c r="O101" s="243"/>
      <c r="P101" s="518"/>
      <c r="Q101" s="519"/>
      <c r="R101" s="520"/>
      <c r="S101" s="227" t="s">
        <v>1048</v>
      </c>
      <c r="T101" s="166" t="str">
        <f t="shared" si="3"/>
        <v>－</v>
      </c>
      <c r="U101" s="140" t="s">
        <v>1049</v>
      </c>
      <c r="V101" s="141" t="str">
        <f t="shared" si="4"/>
        <v>－</v>
      </c>
    </row>
    <row r="102" spans="2:22">
      <c r="B102" s="523">
        <v>59</v>
      </c>
      <c r="C102" s="525" t="s">
        <v>1050</v>
      </c>
      <c r="D102" s="228" t="s">
        <v>1021</v>
      </c>
      <c r="E102" s="515" t="s">
        <v>1051</v>
      </c>
      <c r="F102" s="516"/>
      <c r="G102" s="517"/>
      <c r="H102" s="242"/>
      <c r="I102" s="530"/>
      <c r="J102" s="535"/>
      <c r="K102" s="228" t="s">
        <v>1026</v>
      </c>
      <c r="L102" s="515" t="s">
        <v>1052</v>
      </c>
      <c r="M102" s="516"/>
      <c r="N102" s="517"/>
      <c r="O102" s="243"/>
      <c r="P102" s="518"/>
      <c r="Q102" s="519"/>
      <c r="R102" s="520"/>
      <c r="S102" s="227" t="s">
        <v>1053</v>
      </c>
      <c r="T102" s="166" t="str">
        <f t="shared" si="3"/>
        <v>－</v>
      </c>
      <c r="U102" s="140" t="s">
        <v>1054</v>
      </c>
      <c r="V102" s="141" t="str">
        <f t="shared" si="4"/>
        <v>－</v>
      </c>
    </row>
    <row r="103" spans="2:22" ht="13.5" customHeight="1">
      <c r="B103" s="530"/>
      <c r="C103" s="535"/>
      <c r="D103" s="228" t="s">
        <v>1026</v>
      </c>
      <c r="E103" s="512" t="s">
        <v>1055</v>
      </c>
      <c r="F103" s="513"/>
      <c r="G103" s="514"/>
      <c r="H103" s="229"/>
      <c r="I103" s="524"/>
      <c r="J103" s="526"/>
      <c r="K103" s="228" t="s">
        <v>1031</v>
      </c>
      <c r="L103" s="515" t="s">
        <v>1056</v>
      </c>
      <c r="M103" s="516"/>
      <c r="N103" s="517"/>
      <c r="O103" s="243"/>
      <c r="P103" s="518"/>
      <c r="Q103" s="519"/>
      <c r="R103" s="520"/>
      <c r="S103" s="227" t="s">
        <v>1057</v>
      </c>
      <c r="T103" s="166" t="str">
        <f t="shared" si="3"/>
        <v>－</v>
      </c>
      <c r="U103" s="140" t="s">
        <v>1058</v>
      </c>
      <c r="V103" s="141" t="str">
        <f t="shared" si="4"/>
        <v>－</v>
      </c>
    </row>
    <row r="104" spans="2:22">
      <c r="B104" s="524"/>
      <c r="C104" s="526"/>
      <c r="D104" s="228" t="s">
        <v>1031</v>
      </c>
      <c r="E104" s="515" t="s">
        <v>1059</v>
      </c>
      <c r="F104" s="516"/>
      <c r="G104" s="517"/>
      <c r="H104" s="242"/>
      <c r="I104" s="523">
        <v>66</v>
      </c>
      <c r="J104" s="527" t="s">
        <v>1060</v>
      </c>
      <c r="K104" s="487" t="s">
        <v>1021</v>
      </c>
      <c r="L104" s="489" t="s">
        <v>1061</v>
      </c>
      <c r="M104" s="490"/>
      <c r="N104" s="491"/>
      <c r="O104" s="510" t="s">
        <v>555</v>
      </c>
      <c r="P104" s="518"/>
      <c r="Q104" s="519"/>
      <c r="R104" s="520"/>
      <c r="S104" s="227" t="s">
        <v>1062</v>
      </c>
      <c r="T104" s="166" t="str">
        <f t="shared" si="3"/>
        <v>－</v>
      </c>
      <c r="U104" s="140" t="s">
        <v>1063</v>
      </c>
      <c r="V104" s="141" t="str">
        <f t="shared" si="4"/>
        <v>－</v>
      </c>
    </row>
    <row r="105" spans="2:22" ht="13.5" customHeight="1">
      <c r="B105" s="523">
        <v>60</v>
      </c>
      <c r="C105" s="532" t="s">
        <v>1064</v>
      </c>
      <c r="D105" s="232" t="s">
        <v>1021</v>
      </c>
      <c r="E105" s="489" t="s">
        <v>1065</v>
      </c>
      <c r="F105" s="490"/>
      <c r="G105" s="491"/>
      <c r="H105" s="229"/>
      <c r="I105" s="530"/>
      <c r="J105" s="528"/>
      <c r="K105" s="488"/>
      <c r="L105" s="489"/>
      <c r="M105" s="490"/>
      <c r="N105" s="491"/>
      <c r="O105" s="511"/>
      <c r="P105" s="518"/>
      <c r="Q105" s="519"/>
      <c r="R105" s="520"/>
      <c r="S105" s="227" t="s">
        <v>1066</v>
      </c>
      <c r="T105" s="166" t="str">
        <f t="shared" si="3"/>
        <v>－</v>
      </c>
      <c r="U105" s="140"/>
      <c r="V105" s="141"/>
    </row>
    <row r="106" spans="2:22">
      <c r="B106" s="530"/>
      <c r="C106" s="533"/>
      <c r="D106" s="228" t="s">
        <v>1026</v>
      </c>
      <c r="E106" s="512" t="s">
        <v>1067</v>
      </c>
      <c r="F106" s="513"/>
      <c r="G106" s="514"/>
      <c r="H106" s="242"/>
      <c r="I106" s="530"/>
      <c r="J106" s="528"/>
      <c r="K106" s="232" t="s">
        <v>1026</v>
      </c>
      <c r="L106" s="489" t="s">
        <v>1068</v>
      </c>
      <c r="M106" s="490"/>
      <c r="N106" s="491"/>
      <c r="O106" s="243"/>
      <c r="P106" s="518" t="s">
        <v>1069</v>
      </c>
      <c r="Q106" s="519"/>
      <c r="R106" s="520"/>
      <c r="S106" s="227" t="s">
        <v>1070</v>
      </c>
      <c r="T106" s="166" t="str">
        <f t="shared" si="3"/>
        <v>－</v>
      </c>
      <c r="U106" s="140" t="s">
        <v>1071</v>
      </c>
      <c r="V106" s="141" t="str">
        <f t="shared" si="4"/>
        <v>－</v>
      </c>
    </row>
    <row r="107" spans="2:22">
      <c r="B107" s="530"/>
      <c r="C107" s="533"/>
      <c r="D107" s="228" t="s">
        <v>1031</v>
      </c>
      <c r="E107" s="515" t="s">
        <v>1072</v>
      </c>
      <c r="F107" s="516"/>
      <c r="G107" s="517"/>
      <c r="H107" s="229"/>
      <c r="I107" s="530"/>
      <c r="J107" s="528"/>
      <c r="K107" s="228" t="s">
        <v>1031</v>
      </c>
      <c r="L107" s="515" t="s">
        <v>846</v>
      </c>
      <c r="M107" s="516"/>
      <c r="N107" s="517"/>
      <c r="O107" s="243"/>
      <c r="P107" s="518" t="str">
        <f>CONCATENATE(S80,"-",S82)</f>
        <v>－－－－－－－－－－－－－－－－－－－－－－－－－-－－－－－－－－－－－－－－－－－－－－－－－</v>
      </c>
      <c r="Q107" s="519"/>
      <c r="R107" s="520"/>
      <c r="S107" s="227" t="s">
        <v>1073</v>
      </c>
      <c r="T107" s="166" t="str">
        <f t="shared" si="3"/>
        <v>－</v>
      </c>
      <c r="U107" s="140" t="s">
        <v>1074</v>
      </c>
      <c r="V107" s="141" t="str">
        <f t="shared" si="4"/>
        <v>－</v>
      </c>
    </row>
    <row r="108" spans="2:22" ht="13.5" customHeight="1">
      <c r="B108" s="530"/>
      <c r="C108" s="533"/>
      <c r="D108" s="487" t="s">
        <v>1036</v>
      </c>
      <c r="E108" s="489" t="s">
        <v>1075</v>
      </c>
      <c r="F108" s="490"/>
      <c r="G108" s="491"/>
      <c r="H108" s="510"/>
      <c r="I108" s="524"/>
      <c r="J108" s="529"/>
      <c r="K108" s="228" t="s">
        <v>1036</v>
      </c>
      <c r="L108" s="515" t="s">
        <v>1076</v>
      </c>
      <c r="M108" s="516"/>
      <c r="N108" s="517"/>
      <c r="O108" s="243"/>
      <c r="P108" s="518"/>
      <c r="Q108" s="519"/>
      <c r="R108" s="520"/>
      <c r="S108" s="227" t="s">
        <v>1077</v>
      </c>
      <c r="T108" s="166" t="str">
        <f>IF(H108="○",S108,"－")</f>
        <v>－</v>
      </c>
      <c r="U108" s="140" t="s">
        <v>1078</v>
      </c>
      <c r="V108" s="141" t="str">
        <f t="shared" si="4"/>
        <v>－</v>
      </c>
    </row>
    <row r="109" spans="2:22">
      <c r="B109" s="530"/>
      <c r="C109" s="533"/>
      <c r="D109" s="488"/>
      <c r="E109" s="489"/>
      <c r="F109" s="490"/>
      <c r="G109" s="491"/>
      <c r="H109" s="511"/>
      <c r="I109" s="523">
        <v>67</v>
      </c>
      <c r="J109" s="525" t="s">
        <v>1079</v>
      </c>
      <c r="K109" s="487" t="s">
        <v>1021</v>
      </c>
      <c r="L109" s="489" t="s">
        <v>1080</v>
      </c>
      <c r="M109" s="490"/>
      <c r="N109" s="491"/>
      <c r="O109" s="510" t="s">
        <v>555</v>
      </c>
      <c r="P109" s="518"/>
      <c r="Q109" s="519"/>
      <c r="R109" s="520"/>
      <c r="S109" s="227"/>
      <c r="T109" s="166"/>
      <c r="U109" s="140" t="s">
        <v>1081</v>
      </c>
      <c r="V109" s="141" t="str">
        <f t="shared" si="4"/>
        <v>－</v>
      </c>
    </row>
    <row r="110" spans="2:22">
      <c r="B110" s="530"/>
      <c r="C110" s="533"/>
      <c r="D110" s="228" t="s">
        <v>1041</v>
      </c>
      <c r="E110" s="512" t="s">
        <v>1082</v>
      </c>
      <c r="F110" s="513"/>
      <c r="G110" s="514"/>
      <c r="H110" s="242"/>
      <c r="I110" s="524"/>
      <c r="J110" s="526"/>
      <c r="K110" s="488"/>
      <c r="L110" s="489"/>
      <c r="M110" s="490"/>
      <c r="N110" s="491"/>
      <c r="O110" s="511"/>
      <c r="P110" s="518"/>
      <c r="Q110" s="519"/>
      <c r="R110" s="520"/>
      <c r="S110" s="227" t="s">
        <v>1083</v>
      </c>
      <c r="T110" s="166" t="str">
        <f t="shared" si="3"/>
        <v>－</v>
      </c>
      <c r="U110" s="140"/>
      <c r="V110" s="141"/>
    </row>
    <row r="111" spans="2:22">
      <c r="B111" s="530"/>
      <c r="C111" s="533"/>
      <c r="D111" s="228" t="s">
        <v>1084</v>
      </c>
      <c r="E111" s="515" t="s">
        <v>1085</v>
      </c>
      <c r="F111" s="516"/>
      <c r="G111" s="517"/>
      <c r="H111" s="245"/>
      <c r="I111" s="215">
        <v>68</v>
      </c>
      <c r="J111" s="167" t="s">
        <v>1086</v>
      </c>
      <c r="K111" s="228" t="s">
        <v>1087</v>
      </c>
      <c r="L111" s="515" t="s">
        <v>1086</v>
      </c>
      <c r="M111" s="516"/>
      <c r="N111" s="517"/>
      <c r="O111" s="243"/>
      <c r="P111" s="518"/>
      <c r="Q111" s="519"/>
      <c r="R111" s="520"/>
      <c r="S111" s="227" t="s">
        <v>1088</v>
      </c>
      <c r="T111" s="166" t="str">
        <f t="shared" si="3"/>
        <v>－</v>
      </c>
      <c r="U111" s="140" t="s">
        <v>1089</v>
      </c>
      <c r="V111" s="141" t="str">
        <f t="shared" si="4"/>
        <v>－</v>
      </c>
    </row>
    <row r="112" spans="2:22" ht="14.25" thickBot="1">
      <c r="B112" s="530"/>
      <c r="C112" s="533"/>
      <c r="D112" s="228" t="s">
        <v>1090</v>
      </c>
      <c r="E112" s="515" t="s">
        <v>1091</v>
      </c>
      <c r="F112" s="516"/>
      <c r="G112" s="517"/>
      <c r="H112" s="242"/>
      <c r="I112" s="216">
        <v>69</v>
      </c>
      <c r="J112" s="246" t="s">
        <v>915</v>
      </c>
      <c r="K112" s="234" t="s">
        <v>916</v>
      </c>
      <c r="L112" s="507" t="s">
        <v>1092</v>
      </c>
      <c r="M112" s="508"/>
      <c r="N112" s="509"/>
      <c r="O112" s="247"/>
      <c r="P112" s="518"/>
      <c r="Q112" s="519"/>
      <c r="R112" s="520"/>
      <c r="S112" s="227" t="s">
        <v>1093</v>
      </c>
      <c r="T112" s="166" t="str">
        <f t="shared" si="3"/>
        <v>－</v>
      </c>
      <c r="U112" s="140" t="s">
        <v>1094</v>
      </c>
      <c r="V112" s="141" t="str">
        <f t="shared" si="4"/>
        <v>－</v>
      </c>
    </row>
    <row r="113" spans="2:22">
      <c r="B113" s="530"/>
      <c r="C113" s="533"/>
      <c r="D113" s="487" t="s">
        <v>1095</v>
      </c>
      <c r="E113" s="489" t="s">
        <v>1096</v>
      </c>
      <c r="F113" s="490"/>
      <c r="G113" s="491"/>
      <c r="H113" s="492"/>
      <c r="I113" s="194" t="s">
        <v>607</v>
      </c>
      <c r="J113" s="494" t="s">
        <v>1097</v>
      </c>
      <c r="K113" s="494"/>
      <c r="L113" s="494"/>
      <c r="M113" s="494"/>
      <c r="N113" s="494"/>
      <c r="O113" s="495"/>
      <c r="P113" s="518"/>
      <c r="Q113" s="519"/>
      <c r="R113" s="520"/>
      <c r="S113" s="227" t="s">
        <v>1098</v>
      </c>
      <c r="T113" s="166" t="str">
        <f t="shared" si="3"/>
        <v>－</v>
      </c>
      <c r="U113" s="12"/>
      <c r="V113" s="12"/>
    </row>
    <row r="114" spans="2:22">
      <c r="B114" s="530"/>
      <c r="C114" s="533"/>
      <c r="D114" s="488"/>
      <c r="E114" s="489"/>
      <c r="F114" s="490"/>
      <c r="G114" s="491"/>
      <c r="H114" s="493"/>
      <c r="I114" s="496" t="s">
        <v>1099</v>
      </c>
      <c r="J114" s="473"/>
      <c r="K114" s="473"/>
      <c r="L114" s="473"/>
      <c r="M114" s="473"/>
      <c r="N114" s="473"/>
      <c r="O114" s="497"/>
      <c r="P114" s="518"/>
      <c r="Q114" s="519"/>
      <c r="R114" s="520"/>
      <c r="S114" s="227"/>
      <c r="T114" s="166"/>
      <c r="U114" s="12"/>
      <c r="V114" s="12"/>
    </row>
    <row r="115" spans="2:22">
      <c r="B115" s="530"/>
      <c r="C115" s="533"/>
      <c r="D115" s="487" t="s">
        <v>1100</v>
      </c>
      <c r="E115" s="489" t="s">
        <v>1101</v>
      </c>
      <c r="F115" s="490"/>
      <c r="G115" s="491"/>
      <c r="H115" s="492"/>
      <c r="I115" s="498"/>
      <c r="J115" s="499"/>
      <c r="K115" s="499"/>
      <c r="L115" s="499"/>
      <c r="M115" s="499"/>
      <c r="N115" s="499"/>
      <c r="O115" s="500"/>
      <c r="P115" s="519"/>
      <c r="Q115" s="519"/>
      <c r="R115" s="520"/>
      <c r="S115" s="227" t="s">
        <v>1102</v>
      </c>
      <c r="T115" s="166" t="str">
        <f t="shared" si="3"/>
        <v>－</v>
      </c>
      <c r="U115" s="12"/>
      <c r="V115" s="12"/>
    </row>
    <row r="116" spans="2:22" ht="14.25" thickBot="1">
      <c r="B116" s="530"/>
      <c r="C116" s="533"/>
      <c r="D116" s="488"/>
      <c r="E116" s="489"/>
      <c r="F116" s="490"/>
      <c r="G116" s="491"/>
      <c r="H116" s="493"/>
      <c r="I116" s="501"/>
      <c r="J116" s="502"/>
      <c r="K116" s="502"/>
      <c r="L116" s="502"/>
      <c r="M116" s="502"/>
      <c r="N116" s="502"/>
      <c r="O116" s="503"/>
      <c r="P116" s="521"/>
      <c r="Q116" s="521"/>
      <c r="R116" s="522"/>
      <c r="S116" s="227"/>
      <c r="T116" s="166"/>
      <c r="U116" s="12"/>
      <c r="V116" s="12"/>
    </row>
    <row r="117" spans="2:22" ht="14.25" thickBot="1">
      <c r="B117" s="531"/>
      <c r="C117" s="534"/>
      <c r="D117" s="234" t="s">
        <v>1103</v>
      </c>
      <c r="E117" s="507" t="s">
        <v>1104</v>
      </c>
      <c r="F117" s="508"/>
      <c r="G117" s="509"/>
      <c r="H117" s="247"/>
      <c r="I117" s="504"/>
      <c r="J117" s="505"/>
      <c r="K117" s="505"/>
      <c r="L117" s="505"/>
      <c r="M117" s="505"/>
      <c r="N117" s="505"/>
      <c r="O117" s="506"/>
      <c r="Q117" s="248"/>
      <c r="R117" s="248"/>
      <c r="S117" s="227" t="s">
        <v>1105</v>
      </c>
      <c r="T117" s="166" t="str">
        <f t="shared" si="3"/>
        <v>－</v>
      </c>
      <c r="U117" s="12"/>
      <c r="V117" s="12"/>
    </row>
    <row r="118" spans="2:22">
      <c r="B118" s="91"/>
      <c r="C118" s="91"/>
      <c r="D118" s="91"/>
      <c r="E118" s="91"/>
      <c r="F118" s="91"/>
      <c r="G118" s="91"/>
      <c r="H118" s="91"/>
      <c r="I118" s="91"/>
      <c r="J118" s="91"/>
      <c r="K118" s="91"/>
      <c r="L118" s="91"/>
      <c r="M118" s="91"/>
      <c r="N118" s="91"/>
      <c r="O118" s="91"/>
      <c r="P118" s="91"/>
      <c r="Q118" s="91"/>
      <c r="R118" s="249"/>
      <c r="S118" s="91"/>
      <c r="T118" s="91"/>
    </row>
    <row r="119" spans="2:22" ht="15" customHeight="1">
      <c r="B119" s="91"/>
      <c r="C119" s="91"/>
      <c r="D119" s="91"/>
      <c r="E119" s="91"/>
      <c r="F119" s="91"/>
      <c r="G119" s="91"/>
      <c r="H119" s="91"/>
      <c r="I119" s="91"/>
      <c r="J119" s="91"/>
      <c r="K119" s="91"/>
      <c r="L119" s="91"/>
      <c r="M119" s="91"/>
      <c r="N119" s="91"/>
      <c r="O119" s="91"/>
      <c r="P119" s="91"/>
      <c r="Q119" s="91"/>
      <c r="R119" s="91"/>
      <c r="S119" s="91"/>
      <c r="T119" s="91"/>
    </row>
    <row r="120" spans="2:22" ht="26.25" customHeight="1">
      <c r="B120" s="91"/>
      <c r="C120" s="91"/>
      <c r="D120" s="161"/>
      <c r="F120" s="90"/>
      <c r="H120" s="143" t="s">
        <v>608</v>
      </c>
      <c r="I120" s="90"/>
      <c r="J120" s="90"/>
      <c r="K120" s="90"/>
      <c r="L120" s="90"/>
      <c r="M120" s="91"/>
      <c r="N120" s="91"/>
      <c r="O120" s="91"/>
      <c r="P120" s="463" t="s">
        <v>23</v>
      </c>
      <c r="Q120" s="465"/>
      <c r="R120" s="91"/>
      <c r="S120" s="91"/>
      <c r="T120" s="91"/>
    </row>
    <row r="121" spans="2:22" ht="12" customHeight="1">
      <c r="B121" s="91"/>
      <c r="C121" s="161"/>
      <c r="D121" s="161"/>
      <c r="E121" s="90"/>
      <c r="F121" s="90"/>
      <c r="G121" s="90"/>
      <c r="H121" s="90"/>
      <c r="I121" s="90"/>
      <c r="J121" s="90"/>
      <c r="K121" s="90"/>
      <c r="L121" s="90"/>
      <c r="M121" s="90"/>
      <c r="N121" s="90"/>
      <c r="O121" s="90"/>
      <c r="P121" s="90"/>
      <c r="Q121" s="90"/>
      <c r="R121" s="90"/>
      <c r="S121" s="91"/>
      <c r="T121" s="91"/>
    </row>
    <row r="122" spans="2:22" ht="12" customHeight="1">
      <c r="B122" s="91"/>
      <c r="C122" s="161"/>
      <c r="D122" s="161"/>
      <c r="E122" s="161"/>
      <c r="F122" s="161"/>
      <c r="G122" s="728" t="s">
        <v>1919</v>
      </c>
      <c r="H122" s="729"/>
      <c r="I122" s="729"/>
      <c r="J122" s="729"/>
      <c r="K122" s="161"/>
      <c r="L122" s="161"/>
      <c r="M122" s="161"/>
      <c r="N122" s="91"/>
      <c r="O122" s="91"/>
      <c r="P122" s="91"/>
      <c r="Q122" s="91"/>
      <c r="R122" s="91"/>
      <c r="S122" s="91"/>
      <c r="T122" s="91"/>
    </row>
    <row r="123" spans="2:22" ht="15" customHeight="1">
      <c r="B123" s="91"/>
      <c r="C123" s="731" t="s">
        <v>1945</v>
      </c>
      <c r="D123" s="731"/>
      <c r="E123" s="731"/>
      <c r="F123" s="731"/>
      <c r="G123" s="730" t="s">
        <v>1920</v>
      </c>
      <c r="H123" s="730"/>
      <c r="I123" s="730"/>
      <c r="J123" s="730"/>
      <c r="K123" s="732" t="s">
        <v>1924</v>
      </c>
      <c r="L123" s="732"/>
      <c r="M123" s="732"/>
      <c r="N123" s="732"/>
      <c r="O123" s="732"/>
      <c r="P123" s="732"/>
      <c r="Q123" s="732"/>
      <c r="R123" s="732"/>
      <c r="S123" s="91"/>
      <c r="T123" s="91"/>
    </row>
    <row r="124" spans="2:22" ht="15" customHeight="1">
      <c r="B124" s="91"/>
      <c r="C124" s="145"/>
      <c r="D124" s="145"/>
      <c r="E124" s="358"/>
      <c r="F124" s="357"/>
      <c r="G124" s="730" t="s">
        <v>1922</v>
      </c>
      <c r="H124" s="730"/>
      <c r="I124" s="730"/>
      <c r="J124" s="730"/>
      <c r="K124" s="154"/>
      <c r="M124" s="144"/>
      <c r="N124" s="144"/>
      <c r="O124" s="144"/>
      <c r="P124" s="144"/>
      <c r="Q124" s="144"/>
      <c r="R124" s="144"/>
      <c r="S124" s="91"/>
      <c r="T124" s="91"/>
    </row>
    <row r="125" spans="2:22" ht="15" customHeight="1">
      <c r="B125" s="91"/>
      <c r="C125" s="91"/>
      <c r="D125" s="164"/>
      <c r="E125" s="164"/>
      <c r="F125" s="164"/>
      <c r="G125" s="733" t="s">
        <v>1921</v>
      </c>
      <c r="H125" s="733"/>
      <c r="I125" s="733"/>
      <c r="J125" s="733"/>
      <c r="K125" s="164"/>
      <c r="L125" s="164"/>
      <c r="M125" s="164"/>
      <c r="N125" s="164"/>
      <c r="O125" s="91"/>
      <c r="P125" s="91"/>
      <c r="Q125" s="91"/>
      <c r="R125" s="91"/>
      <c r="S125" s="91"/>
      <c r="T125" s="91"/>
    </row>
    <row r="126" spans="2:22" ht="15" customHeight="1">
      <c r="B126" s="91"/>
      <c r="C126" s="91"/>
      <c r="D126" s="164"/>
      <c r="E126" s="164"/>
      <c r="F126" s="164"/>
      <c r="G126" s="164"/>
      <c r="H126" s="164"/>
      <c r="I126" s="164"/>
      <c r="J126" s="164"/>
      <c r="K126" s="164"/>
      <c r="L126" s="164"/>
      <c r="M126" s="164"/>
      <c r="N126" s="164"/>
      <c r="O126" s="91"/>
      <c r="P126" s="91"/>
      <c r="Q126" s="91"/>
      <c r="R126" s="91"/>
      <c r="S126" s="91"/>
      <c r="T126" s="91"/>
    </row>
    <row r="127" spans="2:22" ht="15" customHeight="1">
      <c r="B127" s="91"/>
      <c r="C127" s="445" t="s">
        <v>609</v>
      </c>
      <c r="D127" s="445"/>
      <c r="E127" s="445"/>
      <c r="F127" s="445"/>
      <c r="G127" s="445"/>
      <c r="H127" s="445"/>
      <c r="I127" s="445"/>
      <c r="J127" s="445"/>
      <c r="K127" s="445"/>
      <c r="L127" s="445"/>
      <c r="M127" s="91"/>
      <c r="N127" s="91"/>
      <c r="O127" s="91"/>
      <c r="P127" s="91"/>
      <c r="Q127" s="91"/>
      <c r="R127" s="91"/>
      <c r="S127" s="91"/>
      <c r="T127" s="91"/>
    </row>
    <row r="128" spans="2:22" ht="15" customHeight="1">
      <c r="B128" s="91"/>
      <c r="C128" s="91"/>
      <c r="D128" s="91"/>
      <c r="E128" s="91"/>
      <c r="F128" s="91"/>
      <c r="G128" s="91"/>
      <c r="H128" s="91"/>
      <c r="I128" s="91"/>
      <c r="J128" s="91"/>
      <c r="K128" s="91"/>
      <c r="L128" s="91"/>
      <c r="M128" s="91"/>
      <c r="N128" s="91"/>
      <c r="O128" s="91"/>
      <c r="P128" s="91"/>
      <c r="Q128" s="91"/>
      <c r="R128" s="91"/>
      <c r="S128" s="91"/>
      <c r="T128" s="91"/>
    </row>
    <row r="129" spans="2:20" ht="15" customHeight="1">
      <c r="B129" s="146"/>
      <c r="C129" s="424" t="str">
        <f>IF(ISBLANK('02入力票（その２）'!$G$168),"年　　　月　　　日",'02入力票（その２）'!$G$168)</f>
        <v>年　　　月　　　日</v>
      </c>
      <c r="D129" s="424"/>
      <c r="E129" s="424"/>
      <c r="F129" s="424"/>
      <c r="G129" s="91"/>
      <c r="H129" s="91"/>
      <c r="I129" s="91"/>
      <c r="J129" s="91"/>
      <c r="K129" s="91"/>
      <c r="L129" s="91"/>
      <c r="M129" s="91"/>
      <c r="O129" s="91" t="s">
        <v>610</v>
      </c>
      <c r="P129" s="91"/>
      <c r="Q129" s="91"/>
      <c r="R129" s="91"/>
      <c r="S129" s="91"/>
      <c r="T129" s="91"/>
    </row>
    <row r="130" spans="2:20" ht="4.5" customHeight="1">
      <c r="B130" s="146"/>
      <c r="D130" s="191"/>
      <c r="E130" s="191"/>
      <c r="F130" s="147"/>
      <c r="G130" s="91"/>
      <c r="H130" s="91"/>
      <c r="I130" s="91"/>
      <c r="J130" s="91"/>
      <c r="K130" s="91"/>
      <c r="L130" s="91"/>
      <c r="M130" s="91"/>
      <c r="O130" s="91"/>
      <c r="P130" s="91"/>
      <c r="Q130" s="91"/>
      <c r="R130" s="91"/>
      <c r="S130" s="91"/>
      <c r="T130" s="91"/>
    </row>
    <row r="131" spans="2:20" ht="24" customHeight="1">
      <c r="B131" s="146"/>
      <c r="C131" s="734" t="s">
        <v>1923</v>
      </c>
      <c r="D131" s="735"/>
      <c r="E131" s="735"/>
      <c r="F131" s="735"/>
      <c r="G131" s="735"/>
      <c r="H131" s="735"/>
      <c r="I131" s="735"/>
      <c r="J131" s="457" t="s">
        <v>611</v>
      </c>
      <c r="K131" s="148"/>
      <c r="L131" s="91"/>
      <c r="M131" s="91"/>
      <c r="O131" s="149" t="str">
        <f>'02入力票（その２）'!I10</f>
        <v>　</v>
      </c>
      <c r="P131" s="457" t="s">
        <v>384</v>
      </c>
      <c r="Q131" s="457"/>
      <c r="R131" s="91"/>
      <c r="S131" s="91"/>
      <c r="T131" s="91"/>
    </row>
    <row r="132" spans="2:20" ht="24" customHeight="1">
      <c r="B132" s="91"/>
      <c r="C132" s="735"/>
      <c r="D132" s="735"/>
      <c r="E132" s="735"/>
      <c r="F132" s="735"/>
      <c r="G132" s="735"/>
      <c r="H132" s="735"/>
      <c r="I132" s="735"/>
      <c r="J132" s="457"/>
      <c r="K132" s="148"/>
      <c r="L132" s="161"/>
      <c r="M132" s="151"/>
      <c r="O132" s="149" t="str">
        <f>'02入力票（その２）'!I11</f>
        <v>　</v>
      </c>
      <c r="P132" s="457" t="s">
        <v>385</v>
      </c>
      <c r="Q132" s="457"/>
      <c r="R132" s="91"/>
      <c r="S132" s="91"/>
      <c r="T132" s="91"/>
    </row>
    <row r="133" spans="2:20" ht="20.25" customHeight="1">
      <c r="B133" s="91"/>
      <c r="C133" s="91"/>
      <c r="D133" s="91"/>
      <c r="E133" s="91"/>
      <c r="F133" s="91"/>
      <c r="G133" s="356"/>
      <c r="H133" s="356"/>
      <c r="I133" s="91"/>
      <c r="J133" s="91"/>
      <c r="K133" s="148"/>
      <c r="L133" s="161"/>
      <c r="M133" s="151"/>
      <c r="O133" s="161"/>
      <c r="P133" s="161"/>
      <c r="Q133" s="161"/>
      <c r="R133" s="91"/>
      <c r="S133" s="91"/>
      <c r="T133" s="91"/>
    </row>
    <row r="134" spans="2:20" ht="30" customHeight="1">
      <c r="B134" s="146"/>
      <c r="C134" s="425" t="s">
        <v>612</v>
      </c>
      <c r="D134" s="425"/>
      <c r="E134" s="425"/>
      <c r="F134" s="150"/>
      <c r="G134" s="675" t="str">
        <f>'02入力票（その２）'!I12</f>
        <v/>
      </c>
      <c r="H134" s="676"/>
      <c r="I134" s="90"/>
      <c r="J134" s="91"/>
      <c r="K134" s="91"/>
      <c r="L134" s="91"/>
      <c r="M134" s="91"/>
      <c r="N134" s="91"/>
      <c r="O134" s="91"/>
      <c r="P134" s="91"/>
      <c r="Q134" s="91"/>
      <c r="R134" s="91"/>
      <c r="S134" s="91"/>
      <c r="T134" s="91"/>
    </row>
    <row r="135" spans="2:20" ht="9" customHeight="1">
      <c r="B135" s="91"/>
      <c r="C135" s="151"/>
      <c r="D135" s="151"/>
      <c r="E135" s="152"/>
      <c r="F135" s="91"/>
      <c r="G135" s="91"/>
      <c r="H135" s="91"/>
      <c r="I135" s="91"/>
      <c r="J135" s="91"/>
      <c r="K135" s="91"/>
      <c r="L135" s="91"/>
      <c r="M135" s="91"/>
      <c r="N135" s="91"/>
      <c r="O135" s="91"/>
      <c r="P135" s="91"/>
      <c r="Q135" s="91"/>
      <c r="R135" s="91"/>
      <c r="S135" s="91"/>
      <c r="T135" s="91"/>
    </row>
    <row r="136" spans="2:20" ht="18.75" customHeight="1">
      <c r="B136" s="146"/>
      <c r="C136" s="425" t="s">
        <v>676</v>
      </c>
      <c r="D136" s="425"/>
      <c r="E136" s="425"/>
      <c r="F136" s="151"/>
      <c r="G136" s="736" t="str">
        <f>CONCATENATE('02入力票（その２）'!I15,'02入力票（その２）'!I17,'02入力票（その２）'!I19)</f>
        <v>自動入力</v>
      </c>
      <c r="H136" s="737"/>
      <c r="I136" s="737"/>
      <c r="J136" s="737"/>
      <c r="K136" s="737"/>
      <c r="L136" s="737"/>
      <c r="M136" s="737"/>
      <c r="N136" s="737"/>
      <c r="O136" s="737"/>
      <c r="P136" s="737"/>
      <c r="Q136" s="737"/>
      <c r="R136" s="738"/>
      <c r="S136" s="91"/>
      <c r="T136" s="91"/>
    </row>
    <row r="137" spans="2:20" ht="30" customHeight="1">
      <c r="B137" s="153"/>
      <c r="C137" s="425" t="s">
        <v>613</v>
      </c>
      <c r="D137" s="425"/>
      <c r="E137" s="425"/>
      <c r="F137" s="151"/>
      <c r="G137" s="581" t="str">
        <f>CONCATENATE('02入力票（その２）'!I14,'02入力票（その２）'!I16,'02入力票（その２）'!I18)</f>
        <v>※　選択してください。</v>
      </c>
      <c r="H137" s="582"/>
      <c r="I137" s="582"/>
      <c r="J137" s="582"/>
      <c r="K137" s="582"/>
      <c r="L137" s="582"/>
      <c r="M137" s="582" t="str">
        <f>'02入力票（その２）'!I20</f>
        <v/>
      </c>
      <c r="N137" s="582"/>
      <c r="O137" s="582"/>
      <c r="P137" s="582"/>
      <c r="Q137" s="582"/>
      <c r="R137" s="597"/>
      <c r="S137" s="91"/>
      <c r="T137" s="91"/>
    </row>
    <row r="138" spans="2:20" ht="10.5" customHeight="1">
      <c r="B138" s="91"/>
      <c r="C138" s="151"/>
      <c r="D138" s="151"/>
      <c r="E138" s="152"/>
      <c r="F138" s="152"/>
      <c r="G138" s="154"/>
      <c r="H138" s="154"/>
      <c r="I138" s="154"/>
      <c r="J138" s="154"/>
      <c r="K138" s="154"/>
      <c r="L138" s="154"/>
      <c r="M138" s="154"/>
      <c r="N138" s="154"/>
      <c r="O138" s="154"/>
      <c r="P138" s="91"/>
      <c r="Q138" s="91"/>
      <c r="R138" s="91"/>
      <c r="S138" s="91"/>
      <c r="T138" s="91"/>
    </row>
    <row r="139" spans="2:20" ht="18.75" customHeight="1">
      <c r="B139" s="146"/>
      <c r="C139" s="425" t="s">
        <v>676</v>
      </c>
      <c r="D139" s="425"/>
      <c r="E139" s="425"/>
      <c r="F139" s="150"/>
      <c r="G139" s="479" t="str">
        <f>'02入力票（その２）'!I22</f>
        <v/>
      </c>
      <c r="H139" s="480"/>
      <c r="I139" s="480"/>
      <c r="J139" s="480"/>
      <c r="K139" s="480"/>
      <c r="L139" s="480"/>
      <c r="M139" s="480"/>
      <c r="N139" s="480"/>
      <c r="O139" s="481"/>
      <c r="P139" s="91"/>
      <c r="Q139" s="91"/>
      <c r="R139" s="91"/>
      <c r="S139" s="91"/>
      <c r="T139" s="91"/>
    </row>
    <row r="140" spans="2:20" ht="30" customHeight="1">
      <c r="B140" s="155"/>
      <c r="C140" s="425" t="s">
        <v>599</v>
      </c>
      <c r="D140" s="425"/>
      <c r="E140" s="425"/>
      <c r="F140" s="150"/>
      <c r="G140" s="454" t="str">
        <f>'02入力票（その２）'!I21</f>
        <v/>
      </c>
      <c r="H140" s="455"/>
      <c r="I140" s="455"/>
      <c r="J140" s="455"/>
      <c r="K140" s="455"/>
      <c r="L140" s="455"/>
      <c r="M140" s="455"/>
      <c r="N140" s="455"/>
      <c r="O140" s="456"/>
      <c r="P140" s="91"/>
      <c r="Q140" s="91"/>
      <c r="R140" s="91"/>
      <c r="S140" s="91"/>
      <c r="T140" s="91"/>
    </row>
    <row r="141" spans="2:20" ht="11.25" customHeight="1">
      <c r="B141" s="91"/>
      <c r="C141" s="151"/>
      <c r="D141" s="151"/>
      <c r="E141" s="152"/>
      <c r="F141" s="152"/>
      <c r="G141" s="154"/>
      <c r="H141" s="154"/>
      <c r="I141" s="154"/>
      <c r="J141" s="154"/>
      <c r="K141" s="154"/>
      <c r="L141" s="154"/>
      <c r="M141" s="154"/>
      <c r="N141" s="154"/>
      <c r="O141" s="154"/>
      <c r="P141" s="91"/>
      <c r="Q141" s="91"/>
      <c r="R141" s="91"/>
      <c r="S141" s="91"/>
      <c r="T141" s="91"/>
    </row>
    <row r="142" spans="2:20" ht="18.75" customHeight="1">
      <c r="B142" s="146"/>
      <c r="C142" s="425" t="s">
        <v>676</v>
      </c>
      <c r="D142" s="425"/>
      <c r="E142" s="425"/>
      <c r="F142" s="151"/>
      <c r="G142" s="482" t="s">
        <v>614</v>
      </c>
      <c r="H142" s="482"/>
      <c r="I142" s="156"/>
      <c r="J142" s="483" t="str">
        <f>'02入力票（その２）'!I25</f>
        <v/>
      </c>
      <c r="K142" s="484"/>
      <c r="L142" s="484"/>
      <c r="M142" s="485"/>
      <c r="N142" s="486"/>
      <c r="O142" s="157"/>
      <c r="P142" s="91"/>
      <c r="Q142" s="91"/>
      <c r="R142" s="91"/>
      <c r="S142" s="91"/>
      <c r="T142" s="91"/>
    </row>
    <row r="143" spans="2:20" ht="30" customHeight="1">
      <c r="B143" s="155"/>
      <c r="C143" s="425" t="s">
        <v>616</v>
      </c>
      <c r="D143" s="425"/>
      <c r="E143" s="425"/>
      <c r="F143" s="151"/>
      <c r="G143" s="469" t="str">
        <f>'02入力票（その２）'!I23</f>
        <v/>
      </c>
      <c r="H143" s="471"/>
      <c r="I143" s="158" t="s">
        <v>617</v>
      </c>
      <c r="J143" s="472" t="str">
        <f>'02入力票（その２）'!I24</f>
        <v/>
      </c>
      <c r="K143" s="473"/>
      <c r="L143" s="473"/>
      <c r="M143" s="474"/>
      <c r="N143" s="486"/>
      <c r="O143" s="157"/>
      <c r="P143" s="91"/>
      <c r="Q143" s="91"/>
      <c r="R143" s="91"/>
      <c r="S143" s="91"/>
      <c r="T143" s="91"/>
    </row>
    <row r="144" spans="2:20" ht="9" customHeight="1">
      <c r="B144" s="91"/>
      <c r="C144" s="151"/>
      <c r="D144" s="151"/>
      <c r="E144" s="152"/>
      <c r="F144" s="152"/>
      <c r="G144" s="159"/>
      <c r="H144" s="159"/>
      <c r="I144" s="159"/>
      <c r="J144" s="159"/>
      <c r="K144" s="159"/>
      <c r="L144" s="159"/>
      <c r="M144" s="159"/>
      <c r="N144" s="159"/>
      <c r="O144" s="159"/>
      <c r="P144" s="91"/>
      <c r="Q144" s="91"/>
      <c r="R144" s="91"/>
      <c r="S144" s="91"/>
      <c r="T144" s="91"/>
    </row>
    <row r="145" spans="2:20" ht="30" customHeight="1">
      <c r="B145" s="146"/>
      <c r="C145" s="425" t="s">
        <v>618</v>
      </c>
      <c r="D145" s="425"/>
      <c r="E145" s="425"/>
      <c r="F145" s="160"/>
      <c r="G145" s="469" t="str">
        <f>'02入力票（その２）'!I26</f>
        <v/>
      </c>
      <c r="H145" s="470"/>
      <c r="I145" s="470"/>
      <c r="J145" s="471"/>
      <c r="L145" s="425" t="s">
        <v>88</v>
      </c>
      <c r="M145" s="475"/>
      <c r="N145" s="463" t="str">
        <f>'02入力票（その２）'!I28</f>
        <v/>
      </c>
      <c r="O145" s="465"/>
      <c r="P145" s="250" t="s">
        <v>90</v>
      </c>
      <c r="Q145" s="91"/>
      <c r="R145" s="91"/>
      <c r="S145" s="91"/>
      <c r="T145" s="91"/>
    </row>
    <row r="146" spans="2:20" ht="9.75" customHeight="1">
      <c r="B146" s="91"/>
      <c r="C146" s="162"/>
      <c r="D146" s="162"/>
      <c r="E146" s="152"/>
      <c r="F146" s="152"/>
      <c r="G146" s="163"/>
      <c r="H146" s="163"/>
      <c r="I146" s="163"/>
      <c r="J146" s="163"/>
      <c r="L146" s="90"/>
      <c r="M146" s="90"/>
      <c r="N146" s="90"/>
      <c r="O146" s="90"/>
      <c r="P146" s="90"/>
      <c r="Q146" s="90"/>
      <c r="R146" s="91"/>
      <c r="S146" s="91"/>
      <c r="T146" s="91"/>
    </row>
    <row r="147" spans="2:20" ht="30" customHeight="1">
      <c r="B147" s="146"/>
      <c r="C147" s="425" t="s">
        <v>619</v>
      </c>
      <c r="D147" s="425"/>
      <c r="E147" s="425"/>
      <c r="F147" s="160"/>
      <c r="G147" s="469" t="str">
        <f>'02入力票（その２）'!I27</f>
        <v/>
      </c>
      <c r="H147" s="470"/>
      <c r="I147" s="470"/>
      <c r="J147" s="471"/>
      <c r="L147" s="478" t="s">
        <v>1900</v>
      </c>
      <c r="M147" s="478"/>
      <c r="N147" s="476" t="str">
        <f>IF('02入力票（その２）'!I29+'02入力票（その２）'!I48=0,"",'02入力票（その２）'!I29+'02入力票（その２）'!I48)</f>
        <v/>
      </c>
      <c r="O147" s="477"/>
      <c r="P147" s="250" t="s">
        <v>92</v>
      </c>
      <c r="Q147" s="91"/>
      <c r="R147" s="91"/>
      <c r="S147" s="91"/>
      <c r="T147" s="91"/>
    </row>
    <row r="148" spans="2:20" ht="10.5" customHeight="1">
      <c r="B148" s="91"/>
      <c r="C148" s="151"/>
      <c r="D148" s="151"/>
      <c r="E148" s="152"/>
      <c r="F148" s="152"/>
      <c r="G148" s="163"/>
      <c r="H148" s="163"/>
      <c r="I148" s="163"/>
      <c r="J148" s="163"/>
      <c r="L148" s="478"/>
      <c r="M148" s="478"/>
      <c r="Q148" s="91"/>
      <c r="R148" s="91"/>
      <c r="S148" s="91"/>
      <c r="T148" s="91"/>
    </row>
    <row r="149" spans="2:20" ht="30" customHeight="1">
      <c r="B149" s="146"/>
      <c r="C149" s="425" t="s">
        <v>726</v>
      </c>
      <c r="D149" s="425"/>
      <c r="E149" s="425"/>
      <c r="F149" s="150"/>
      <c r="G149" s="469" t="str">
        <f>'02入力票（その２）'!I30</f>
        <v/>
      </c>
      <c r="H149" s="470"/>
      <c r="I149" s="470"/>
      <c r="J149" s="471"/>
      <c r="L149" s="466" t="s">
        <v>621</v>
      </c>
      <c r="M149" s="467"/>
      <c r="N149" s="463" t="str">
        <f>'02入力票（その２）'!I55</f>
        <v/>
      </c>
      <c r="O149" s="465"/>
      <c r="P149" s="90"/>
      <c r="Q149" s="91"/>
      <c r="R149" s="91"/>
      <c r="S149" s="91"/>
      <c r="T149" s="91"/>
    </row>
    <row r="150" spans="2:20" ht="9" customHeight="1">
      <c r="B150" s="91"/>
      <c r="C150" s="151"/>
      <c r="D150" s="151"/>
      <c r="E150" s="152"/>
      <c r="F150" s="91"/>
      <c r="G150" s="91"/>
      <c r="H150" s="91"/>
      <c r="I150" s="91"/>
      <c r="J150" s="91"/>
      <c r="L150" s="91"/>
      <c r="M150" s="91"/>
      <c r="N150" s="91"/>
      <c r="O150" s="91"/>
      <c r="P150" s="91"/>
      <c r="Q150" s="91"/>
      <c r="R150" s="91"/>
      <c r="S150" s="91"/>
      <c r="T150" s="91"/>
    </row>
    <row r="151" spans="2:20" ht="19.5" customHeight="1">
      <c r="B151" s="146"/>
      <c r="C151" s="425" t="s">
        <v>676</v>
      </c>
      <c r="D151" s="425"/>
      <c r="E151" s="425"/>
      <c r="F151" s="151"/>
      <c r="G151" s="463" t="str">
        <f>'02入力票（その２）'!I54</f>
        <v/>
      </c>
      <c r="H151" s="464"/>
      <c r="I151" s="464"/>
      <c r="J151" s="465"/>
      <c r="M151" s="188"/>
      <c r="O151" s="90"/>
      <c r="P151" s="90"/>
      <c r="Q151" s="91"/>
      <c r="R151" s="91"/>
      <c r="S151" s="91"/>
      <c r="T151" s="91"/>
    </row>
    <row r="152" spans="2:20" ht="30" customHeight="1">
      <c r="B152" s="155"/>
      <c r="C152" s="462" t="s">
        <v>620</v>
      </c>
      <c r="D152" s="462"/>
      <c r="E152" s="462"/>
      <c r="F152" s="151"/>
      <c r="G152" s="463" t="str">
        <f>'02入力票（その２）'!I53</f>
        <v/>
      </c>
      <c r="H152" s="464"/>
      <c r="I152" s="464"/>
      <c r="J152" s="465"/>
      <c r="L152" s="466" t="s">
        <v>622</v>
      </c>
      <c r="M152" s="467"/>
      <c r="N152" s="463" t="str">
        <f>'02入力票（その２）'!I56</f>
        <v/>
      </c>
      <c r="O152" s="465"/>
      <c r="P152" s="90"/>
      <c r="Q152" s="91"/>
      <c r="R152" s="91"/>
      <c r="S152" s="91"/>
      <c r="T152" s="91"/>
    </row>
    <row r="153" spans="2:20" ht="15" customHeight="1">
      <c r="B153" s="146"/>
      <c r="C153" s="91"/>
      <c r="D153" s="91"/>
      <c r="E153" s="91"/>
      <c r="F153" s="91"/>
      <c r="G153" s="91"/>
      <c r="H153" s="91"/>
      <c r="I153" s="91"/>
      <c r="J153" s="91"/>
      <c r="K153" s="188"/>
      <c r="L153" s="188"/>
      <c r="M153" s="90"/>
      <c r="N153" s="90"/>
      <c r="O153" s="90"/>
      <c r="P153" s="91"/>
      <c r="Q153" s="91"/>
      <c r="R153" s="142"/>
      <c r="S153" s="91"/>
      <c r="T153" s="91"/>
    </row>
    <row r="154" spans="2:20" ht="19.5" customHeight="1">
      <c r="B154" s="91"/>
      <c r="C154" s="91"/>
      <c r="D154" s="91"/>
      <c r="E154" s="91"/>
      <c r="F154" s="91"/>
      <c r="G154" s="91"/>
      <c r="H154" s="91"/>
      <c r="I154" s="91"/>
      <c r="J154" s="91"/>
      <c r="K154" s="91"/>
      <c r="L154" s="91"/>
      <c r="M154" s="91"/>
      <c r="N154" s="91"/>
      <c r="O154" s="91"/>
      <c r="Q154" s="91"/>
      <c r="S154" s="91"/>
      <c r="T154" s="91"/>
    </row>
    <row r="155" spans="2:20" ht="21.95" customHeight="1">
      <c r="B155" s="431" t="s">
        <v>728</v>
      </c>
      <c r="C155" s="431"/>
      <c r="D155" s="431"/>
      <c r="E155" s="431"/>
      <c r="F155" s="431"/>
      <c r="G155" s="431"/>
      <c r="H155" s="431"/>
      <c r="I155" s="431"/>
      <c r="J155" s="431"/>
      <c r="K155" s="431"/>
      <c r="L155" s="431"/>
      <c r="M155" s="431"/>
      <c r="N155" s="431"/>
      <c r="O155" s="431"/>
      <c r="P155" s="431"/>
      <c r="Q155" s="431"/>
      <c r="R155" s="431"/>
      <c r="S155" s="91"/>
      <c r="T155" s="91"/>
    </row>
    <row r="156" spans="2:20" ht="7.5" customHeight="1">
      <c r="I156" s="91"/>
      <c r="J156" s="91"/>
      <c r="K156" s="91"/>
      <c r="L156" s="91"/>
      <c r="M156" s="91"/>
      <c r="N156" s="91"/>
      <c r="O156" s="91"/>
      <c r="P156" s="91"/>
      <c r="Q156" s="91"/>
      <c r="R156" s="91"/>
      <c r="S156" s="91"/>
      <c r="T156" s="91"/>
    </row>
    <row r="157" spans="2:20" ht="15" customHeight="1">
      <c r="B157" s="251" t="s">
        <v>729</v>
      </c>
      <c r="C157" s="251"/>
      <c r="D157" s="251"/>
      <c r="E157" s="251"/>
      <c r="F157" s="251"/>
      <c r="G157" s="251"/>
      <c r="H157" s="251"/>
      <c r="I157" s="52"/>
      <c r="J157" s="164"/>
      <c r="K157" s="164"/>
      <c r="L157" s="164"/>
      <c r="M157" s="164"/>
      <c r="N157" s="164"/>
      <c r="O157" s="164"/>
      <c r="P157" s="52"/>
      <c r="Q157" s="52"/>
      <c r="R157" s="189" t="str">
        <f>G140</f>
        <v/>
      </c>
      <c r="S157" s="91"/>
      <c r="T157" s="91"/>
    </row>
    <row r="158" spans="2:20" ht="15" customHeight="1">
      <c r="B158" s="468" t="s">
        <v>538</v>
      </c>
      <c r="C158" s="447" t="s">
        <v>624</v>
      </c>
      <c r="D158" s="457" t="s">
        <v>625</v>
      </c>
      <c r="E158" s="457"/>
      <c r="F158" s="457"/>
      <c r="G158" s="457" t="s">
        <v>99</v>
      </c>
      <c r="H158" s="457" t="s">
        <v>602</v>
      </c>
      <c r="I158" s="457"/>
      <c r="J158" s="457"/>
      <c r="K158" s="457"/>
      <c r="L158" s="457"/>
      <c r="M158" s="457"/>
      <c r="N158" s="447" t="s">
        <v>626</v>
      </c>
      <c r="O158" s="447"/>
      <c r="P158" s="457" t="s">
        <v>607</v>
      </c>
      <c r="Q158" s="457"/>
      <c r="R158" s="457"/>
      <c r="S158" s="91"/>
      <c r="T158" s="91"/>
    </row>
    <row r="159" spans="2:20" ht="15" customHeight="1">
      <c r="B159" s="468"/>
      <c r="C159" s="447"/>
      <c r="D159" s="457"/>
      <c r="E159" s="457"/>
      <c r="F159" s="457"/>
      <c r="G159" s="457"/>
      <c r="H159" s="457"/>
      <c r="I159" s="457"/>
      <c r="J159" s="457"/>
      <c r="K159" s="457"/>
      <c r="L159" s="457"/>
      <c r="M159" s="457"/>
      <c r="N159" s="447" t="s">
        <v>628</v>
      </c>
      <c r="O159" s="447"/>
      <c r="P159" s="457"/>
      <c r="Q159" s="457"/>
      <c r="R159" s="457"/>
      <c r="S159" s="91"/>
      <c r="T159" s="91"/>
    </row>
    <row r="160" spans="2:20" ht="15" customHeight="1">
      <c r="B160" s="457">
        <v>1</v>
      </c>
      <c r="C160" s="457" t="str">
        <f>IF(O131="○","本社登録","－")</f>
        <v>－</v>
      </c>
      <c r="D160" s="447" t="s">
        <v>629</v>
      </c>
      <c r="E160" s="447"/>
      <c r="F160" s="447"/>
      <c r="G160" s="458" t="str">
        <f>'02入力票（その２）'!I12</f>
        <v/>
      </c>
      <c r="H160" s="459" t="str">
        <f>CONCATENATE('02入力票（その２）'!I14,'02入力票（その２）'!I16,'02入力票（その２）'!I18)</f>
        <v>※　選択してください。</v>
      </c>
      <c r="I160" s="460"/>
      <c r="J160" s="460"/>
      <c r="K160" s="460"/>
      <c r="L160" s="460"/>
      <c r="M160" s="461"/>
      <c r="N160" s="447" t="str">
        <f>'02入力票（その２）'!I26</f>
        <v/>
      </c>
      <c r="O160" s="447"/>
      <c r="P160" s="443"/>
      <c r="Q160" s="443"/>
      <c r="R160" s="443"/>
      <c r="S160" s="91"/>
      <c r="T160" s="91"/>
    </row>
    <row r="161" spans="2:20" ht="15" customHeight="1">
      <c r="B161" s="457"/>
      <c r="C161" s="457"/>
      <c r="D161" s="447"/>
      <c r="E161" s="447"/>
      <c r="F161" s="447"/>
      <c r="G161" s="458"/>
      <c r="H161" s="454" t="str">
        <f>'02入力票（その２）'!I20</f>
        <v/>
      </c>
      <c r="I161" s="455"/>
      <c r="J161" s="455"/>
      <c r="K161" s="455"/>
      <c r="L161" s="455"/>
      <c r="M161" s="456"/>
      <c r="N161" s="447" t="str">
        <f>'02入力票（その２）'!I27</f>
        <v/>
      </c>
      <c r="O161" s="447"/>
      <c r="P161" s="443"/>
      <c r="Q161" s="443"/>
      <c r="R161" s="443"/>
      <c r="S161" s="91"/>
      <c r="T161" s="91"/>
    </row>
    <row r="162" spans="2:20" ht="15" customHeight="1">
      <c r="B162" s="457" t="str">
        <f>IF(D162="","",2)</f>
        <v/>
      </c>
      <c r="C162" s="457" t="str">
        <f>IF(O132="○",O132,"－")</f>
        <v>－</v>
      </c>
      <c r="D162" s="447" t="str">
        <f>IF(ISBLANK('02入力票（その２）'!G41),"",'02入力票（その２）'!G41)</f>
        <v/>
      </c>
      <c r="E162" s="447"/>
      <c r="F162" s="447"/>
      <c r="G162" s="458" t="str">
        <f>'02入力票（その２）'!I31</f>
        <v/>
      </c>
      <c r="H162" s="459" t="str">
        <f>CONCATENATE('02入力票（その２）'!I33,'02入力票（その２）'!I35,'02入力票（その２）'!I37)</f>
        <v>※　選択してください。</v>
      </c>
      <c r="I162" s="460"/>
      <c r="J162" s="460"/>
      <c r="K162" s="460"/>
      <c r="L162" s="460"/>
      <c r="M162" s="461"/>
      <c r="N162" s="447" t="str">
        <f>'02入力票（その２）'!I46</f>
        <v/>
      </c>
      <c r="O162" s="447"/>
      <c r="P162" s="443"/>
      <c r="Q162" s="443"/>
      <c r="R162" s="443"/>
      <c r="S162" s="91"/>
      <c r="T162" s="91"/>
    </row>
    <row r="163" spans="2:20" ht="15" customHeight="1">
      <c r="B163" s="457"/>
      <c r="C163" s="457"/>
      <c r="D163" s="447"/>
      <c r="E163" s="447"/>
      <c r="F163" s="447"/>
      <c r="G163" s="458"/>
      <c r="H163" s="454" t="str">
        <f>'02入力票（その２）'!I39</f>
        <v/>
      </c>
      <c r="I163" s="455"/>
      <c r="J163" s="455"/>
      <c r="K163" s="455"/>
      <c r="L163" s="455"/>
      <c r="M163" s="456"/>
      <c r="N163" s="447" t="str">
        <f>'02入力票（その２）'!I47</f>
        <v/>
      </c>
      <c r="O163" s="447"/>
      <c r="P163" s="443"/>
      <c r="Q163" s="443"/>
      <c r="R163" s="443"/>
      <c r="S163" s="91"/>
      <c r="T163" s="91"/>
    </row>
    <row r="164" spans="2:20" ht="15" customHeight="1">
      <c r="B164" s="444"/>
      <c r="C164" s="447"/>
      <c r="D164" s="444"/>
      <c r="E164" s="444"/>
      <c r="F164" s="444"/>
      <c r="G164" s="444"/>
      <c r="H164" s="448"/>
      <c r="I164" s="449"/>
      <c r="J164" s="449"/>
      <c r="K164" s="449"/>
      <c r="L164" s="449"/>
      <c r="M164" s="450"/>
      <c r="N164" s="444"/>
      <c r="O164" s="444"/>
      <c r="P164" s="443"/>
      <c r="Q164" s="443"/>
      <c r="R164" s="443"/>
      <c r="S164" s="91"/>
      <c r="T164" s="91"/>
    </row>
    <row r="165" spans="2:20" ht="15" customHeight="1">
      <c r="B165" s="444"/>
      <c r="C165" s="447"/>
      <c r="D165" s="444"/>
      <c r="E165" s="444"/>
      <c r="F165" s="444"/>
      <c r="G165" s="444"/>
      <c r="H165" s="451"/>
      <c r="I165" s="452"/>
      <c r="J165" s="452"/>
      <c r="K165" s="452"/>
      <c r="L165" s="452"/>
      <c r="M165" s="453"/>
      <c r="N165" s="444"/>
      <c r="O165" s="444"/>
      <c r="P165" s="443"/>
      <c r="Q165" s="443"/>
      <c r="R165" s="443"/>
      <c r="S165" s="91"/>
      <c r="T165" s="91"/>
    </row>
    <row r="166" spans="2:20" ht="15" customHeight="1">
      <c r="B166" s="444"/>
      <c r="C166" s="447"/>
      <c r="D166" s="444"/>
      <c r="E166" s="444"/>
      <c r="F166" s="444"/>
      <c r="G166" s="444"/>
      <c r="H166" s="448"/>
      <c r="I166" s="449"/>
      <c r="J166" s="449"/>
      <c r="K166" s="449"/>
      <c r="L166" s="449"/>
      <c r="M166" s="450"/>
      <c r="N166" s="444"/>
      <c r="O166" s="444"/>
      <c r="P166" s="443"/>
      <c r="Q166" s="443"/>
      <c r="R166" s="443"/>
      <c r="S166" s="91"/>
      <c r="T166" s="91"/>
    </row>
    <row r="167" spans="2:20" ht="15" customHeight="1">
      <c r="B167" s="444"/>
      <c r="C167" s="447"/>
      <c r="D167" s="444"/>
      <c r="E167" s="444"/>
      <c r="F167" s="444"/>
      <c r="G167" s="444"/>
      <c r="H167" s="451"/>
      <c r="I167" s="452"/>
      <c r="J167" s="452"/>
      <c r="K167" s="452"/>
      <c r="L167" s="452"/>
      <c r="M167" s="453"/>
      <c r="N167" s="444"/>
      <c r="O167" s="444"/>
      <c r="P167" s="443"/>
      <c r="Q167" s="443"/>
      <c r="R167" s="443"/>
      <c r="S167" s="91"/>
      <c r="T167" s="91"/>
    </row>
    <row r="168" spans="2:20" ht="15" customHeight="1">
      <c r="B168" s="444"/>
      <c r="C168" s="447"/>
      <c r="D168" s="444"/>
      <c r="E168" s="444"/>
      <c r="F168" s="444"/>
      <c r="G168" s="444"/>
      <c r="H168" s="448"/>
      <c r="I168" s="449"/>
      <c r="J168" s="449"/>
      <c r="K168" s="449"/>
      <c r="L168" s="449"/>
      <c r="M168" s="450"/>
      <c r="N168" s="444"/>
      <c r="O168" s="444"/>
      <c r="P168" s="443"/>
      <c r="Q168" s="443"/>
      <c r="R168" s="443"/>
      <c r="S168" s="91"/>
      <c r="T168" s="91"/>
    </row>
    <row r="169" spans="2:20" ht="15" customHeight="1">
      <c r="B169" s="444"/>
      <c r="C169" s="447"/>
      <c r="D169" s="444"/>
      <c r="E169" s="444"/>
      <c r="F169" s="444"/>
      <c r="G169" s="444"/>
      <c r="H169" s="451"/>
      <c r="I169" s="452"/>
      <c r="J169" s="452"/>
      <c r="K169" s="452"/>
      <c r="L169" s="452"/>
      <c r="M169" s="453"/>
      <c r="N169" s="444"/>
      <c r="O169" s="444"/>
      <c r="P169" s="443"/>
      <c r="Q169" s="443"/>
      <c r="R169" s="443"/>
      <c r="S169" s="91"/>
      <c r="T169" s="91"/>
    </row>
    <row r="170" spans="2:20" ht="15" customHeight="1">
      <c r="B170" s="444"/>
      <c r="C170" s="447"/>
      <c r="D170" s="444"/>
      <c r="E170" s="444"/>
      <c r="F170" s="444"/>
      <c r="G170" s="444"/>
      <c r="H170" s="448"/>
      <c r="I170" s="449"/>
      <c r="J170" s="449"/>
      <c r="K170" s="449"/>
      <c r="L170" s="449"/>
      <c r="M170" s="450"/>
      <c r="N170" s="444"/>
      <c r="O170" s="444"/>
      <c r="P170" s="443"/>
      <c r="Q170" s="443"/>
      <c r="R170" s="443"/>
      <c r="S170" s="91"/>
      <c r="T170" s="91"/>
    </row>
    <row r="171" spans="2:20" ht="15" customHeight="1">
      <c r="B171" s="444"/>
      <c r="C171" s="447"/>
      <c r="D171" s="444"/>
      <c r="E171" s="444"/>
      <c r="F171" s="444"/>
      <c r="G171" s="444"/>
      <c r="H171" s="451"/>
      <c r="I171" s="452"/>
      <c r="J171" s="452"/>
      <c r="K171" s="452"/>
      <c r="L171" s="452"/>
      <c r="M171" s="453"/>
      <c r="N171" s="444"/>
      <c r="O171" s="444"/>
      <c r="P171" s="443"/>
      <c r="Q171" s="443"/>
      <c r="R171" s="443"/>
      <c r="S171" s="91"/>
      <c r="T171" s="91"/>
    </row>
    <row r="172" spans="2:20" ht="15" customHeight="1">
      <c r="B172" s="444"/>
      <c r="C172" s="447"/>
      <c r="D172" s="444"/>
      <c r="E172" s="444"/>
      <c r="F172" s="444"/>
      <c r="G172" s="444"/>
      <c r="H172" s="448"/>
      <c r="I172" s="449"/>
      <c r="J172" s="449"/>
      <c r="K172" s="449"/>
      <c r="L172" s="449"/>
      <c r="M172" s="450"/>
      <c r="N172" s="444"/>
      <c r="O172" s="444"/>
      <c r="P172" s="443"/>
      <c r="Q172" s="443"/>
      <c r="R172" s="443"/>
      <c r="S172" s="91"/>
      <c r="T172" s="91"/>
    </row>
    <row r="173" spans="2:20" ht="15" customHeight="1">
      <c r="B173" s="444"/>
      <c r="C173" s="447"/>
      <c r="D173" s="444"/>
      <c r="E173" s="444"/>
      <c r="F173" s="444"/>
      <c r="G173" s="444"/>
      <c r="H173" s="451"/>
      <c r="I173" s="452"/>
      <c r="J173" s="452"/>
      <c r="K173" s="452"/>
      <c r="L173" s="452"/>
      <c r="M173" s="453"/>
      <c r="N173" s="444"/>
      <c r="O173" s="444"/>
      <c r="P173" s="443"/>
      <c r="Q173" s="443"/>
      <c r="R173" s="443"/>
      <c r="S173" s="91"/>
      <c r="T173" s="91"/>
    </row>
    <row r="174" spans="2:20" ht="15" customHeight="1">
      <c r="B174" s="444"/>
      <c r="C174" s="447"/>
      <c r="D174" s="444"/>
      <c r="E174" s="444"/>
      <c r="F174" s="444"/>
      <c r="G174" s="444"/>
      <c r="H174" s="448"/>
      <c r="I174" s="449"/>
      <c r="J174" s="449"/>
      <c r="K174" s="449"/>
      <c r="L174" s="449"/>
      <c r="M174" s="450"/>
      <c r="N174" s="444"/>
      <c r="O174" s="444"/>
      <c r="P174" s="443"/>
      <c r="Q174" s="443"/>
      <c r="R174" s="443"/>
      <c r="S174" s="91"/>
      <c r="T174" s="91"/>
    </row>
    <row r="175" spans="2:20" ht="15" customHeight="1">
      <c r="B175" s="444"/>
      <c r="C175" s="447"/>
      <c r="D175" s="444"/>
      <c r="E175" s="444"/>
      <c r="F175" s="444"/>
      <c r="G175" s="444"/>
      <c r="H175" s="451"/>
      <c r="I175" s="452"/>
      <c r="J175" s="452"/>
      <c r="K175" s="452"/>
      <c r="L175" s="452"/>
      <c r="M175" s="453"/>
      <c r="N175" s="444"/>
      <c r="O175" s="444"/>
      <c r="P175" s="443"/>
      <c r="Q175" s="443"/>
      <c r="R175" s="443"/>
      <c r="S175" s="91"/>
      <c r="T175" s="91"/>
    </row>
    <row r="176" spans="2:20" ht="15" customHeight="1">
      <c r="B176" s="444"/>
      <c r="C176" s="447"/>
      <c r="D176" s="444"/>
      <c r="E176" s="444"/>
      <c r="F176" s="444"/>
      <c r="G176" s="444"/>
      <c r="H176" s="448"/>
      <c r="I176" s="449"/>
      <c r="J176" s="449"/>
      <c r="K176" s="449"/>
      <c r="L176" s="449"/>
      <c r="M176" s="450"/>
      <c r="N176" s="444"/>
      <c r="O176" s="444"/>
      <c r="P176" s="443"/>
      <c r="Q176" s="443"/>
      <c r="R176" s="443"/>
      <c r="S176" s="91"/>
      <c r="T176" s="91"/>
    </row>
    <row r="177" spans="1:20" ht="15" customHeight="1">
      <c r="B177" s="444"/>
      <c r="C177" s="447"/>
      <c r="D177" s="444"/>
      <c r="E177" s="444"/>
      <c r="F177" s="444"/>
      <c r="G177" s="444"/>
      <c r="H177" s="451"/>
      <c r="I177" s="452"/>
      <c r="J177" s="452"/>
      <c r="K177" s="452"/>
      <c r="L177" s="452"/>
      <c r="M177" s="453"/>
      <c r="N177" s="444"/>
      <c r="O177" s="444"/>
      <c r="P177" s="443"/>
      <c r="Q177" s="443"/>
      <c r="R177" s="443"/>
      <c r="S177" s="91"/>
      <c r="T177" s="91"/>
    </row>
    <row r="178" spans="1:20" ht="15" customHeight="1">
      <c r="B178" s="444"/>
      <c r="C178" s="447"/>
      <c r="D178" s="444"/>
      <c r="E178" s="444"/>
      <c r="F178" s="444"/>
      <c r="G178" s="444"/>
      <c r="H178" s="448"/>
      <c r="I178" s="449"/>
      <c r="J178" s="449"/>
      <c r="K178" s="449"/>
      <c r="L178" s="449"/>
      <c r="M178" s="450"/>
      <c r="N178" s="444"/>
      <c r="O178" s="444"/>
      <c r="P178" s="443"/>
      <c r="Q178" s="443"/>
      <c r="R178" s="443"/>
      <c r="S178" s="91"/>
      <c r="T178" s="91"/>
    </row>
    <row r="179" spans="1:20" ht="15" customHeight="1">
      <c r="B179" s="444"/>
      <c r="C179" s="447"/>
      <c r="D179" s="444"/>
      <c r="E179" s="444"/>
      <c r="F179" s="444"/>
      <c r="G179" s="444"/>
      <c r="H179" s="451"/>
      <c r="I179" s="452"/>
      <c r="J179" s="452"/>
      <c r="K179" s="452"/>
      <c r="L179" s="452"/>
      <c r="M179" s="453"/>
      <c r="N179" s="444"/>
      <c r="O179" s="444"/>
      <c r="P179" s="443"/>
      <c r="Q179" s="443"/>
      <c r="R179" s="443"/>
      <c r="S179" s="91"/>
      <c r="T179" s="91"/>
    </row>
    <row r="180" spans="1:20" ht="15" customHeight="1">
      <c r="B180" s="444"/>
      <c r="C180" s="447"/>
      <c r="D180" s="444"/>
      <c r="E180" s="444"/>
      <c r="F180" s="444"/>
      <c r="G180" s="444"/>
      <c r="H180" s="448"/>
      <c r="I180" s="449"/>
      <c r="J180" s="449"/>
      <c r="K180" s="449"/>
      <c r="L180" s="449"/>
      <c r="M180" s="450"/>
      <c r="N180" s="444"/>
      <c r="O180" s="444"/>
      <c r="P180" s="443"/>
      <c r="Q180" s="443"/>
      <c r="R180" s="443"/>
      <c r="S180" s="91"/>
      <c r="T180" s="91"/>
    </row>
    <row r="181" spans="1:20" ht="15" customHeight="1">
      <c r="B181" s="444"/>
      <c r="C181" s="447"/>
      <c r="D181" s="444"/>
      <c r="E181" s="444"/>
      <c r="F181" s="444"/>
      <c r="G181" s="444"/>
      <c r="H181" s="451"/>
      <c r="I181" s="452"/>
      <c r="J181" s="452"/>
      <c r="K181" s="452"/>
      <c r="L181" s="452"/>
      <c r="M181" s="453"/>
      <c r="N181" s="444"/>
      <c r="O181" s="444"/>
      <c r="P181" s="443"/>
      <c r="Q181" s="443"/>
      <c r="R181" s="443"/>
      <c r="S181" s="91"/>
      <c r="T181" s="91"/>
    </row>
    <row r="182" spans="1:20" ht="15" customHeight="1">
      <c r="B182" s="444"/>
      <c r="C182" s="447"/>
      <c r="D182" s="444"/>
      <c r="E182" s="444"/>
      <c r="F182" s="444"/>
      <c r="G182" s="444"/>
      <c r="H182" s="448"/>
      <c r="I182" s="449"/>
      <c r="J182" s="449"/>
      <c r="K182" s="449"/>
      <c r="L182" s="449"/>
      <c r="M182" s="450"/>
      <c r="N182" s="444"/>
      <c r="O182" s="444"/>
      <c r="P182" s="443"/>
      <c r="Q182" s="443"/>
      <c r="R182" s="443"/>
      <c r="S182" s="91"/>
      <c r="T182" s="91"/>
    </row>
    <row r="183" spans="1:20" ht="15" customHeight="1">
      <c r="B183" s="444"/>
      <c r="C183" s="447"/>
      <c r="D183" s="444"/>
      <c r="E183" s="444"/>
      <c r="F183" s="444"/>
      <c r="G183" s="444"/>
      <c r="H183" s="451"/>
      <c r="I183" s="452"/>
      <c r="J183" s="452"/>
      <c r="K183" s="452"/>
      <c r="L183" s="452"/>
      <c r="M183" s="453"/>
      <c r="N183" s="444"/>
      <c r="O183" s="444"/>
      <c r="P183" s="443"/>
      <c r="Q183" s="443"/>
      <c r="R183" s="443"/>
      <c r="S183" s="91"/>
      <c r="T183" s="91"/>
    </row>
    <row r="184" spans="1:20" ht="15" customHeight="1">
      <c r="B184" s="91" t="s">
        <v>630</v>
      </c>
      <c r="C184" s="91"/>
      <c r="D184" s="91"/>
      <c r="E184" s="91"/>
      <c r="F184" s="91"/>
      <c r="G184" s="91"/>
      <c r="H184" s="91"/>
      <c r="I184" s="91"/>
      <c r="J184" s="91"/>
      <c r="K184" s="91"/>
      <c r="L184" s="91"/>
      <c r="M184" s="91"/>
      <c r="N184" s="91"/>
      <c r="O184" s="91"/>
      <c r="S184" s="91"/>
      <c r="T184" s="91"/>
    </row>
    <row r="185" spans="1:20" ht="15" customHeight="1">
      <c r="B185" s="91">
        <v>1</v>
      </c>
      <c r="C185" s="445" t="s">
        <v>631</v>
      </c>
      <c r="D185" s="445"/>
      <c r="E185" s="445"/>
      <c r="F185" s="445"/>
      <c r="G185" s="445"/>
      <c r="H185" s="445"/>
      <c r="I185" s="445"/>
      <c r="J185" s="445"/>
      <c r="K185" s="445"/>
      <c r="L185" s="445"/>
      <c r="M185" s="445"/>
      <c r="N185" s="445"/>
      <c r="O185" s="445"/>
      <c r="P185" s="445"/>
      <c r="Q185" s="445"/>
      <c r="R185" s="91"/>
      <c r="S185" s="91"/>
      <c r="T185" s="91"/>
    </row>
    <row r="186" spans="1:20" ht="15" customHeight="1">
      <c r="B186" s="91">
        <v>2</v>
      </c>
      <c r="C186" s="164" t="s">
        <v>1895</v>
      </c>
      <c r="D186" s="164"/>
      <c r="E186" s="164"/>
      <c r="F186" s="164"/>
      <c r="G186" s="164"/>
      <c r="H186" s="164"/>
      <c r="I186" s="164"/>
      <c r="J186" s="164"/>
      <c r="K186" s="164"/>
      <c r="L186" s="164"/>
      <c r="M186" s="164"/>
      <c r="N186" s="164"/>
      <c r="O186" s="164"/>
      <c r="P186" s="164"/>
      <c r="Q186" s="164"/>
      <c r="R186" s="91"/>
      <c r="S186" s="91"/>
      <c r="T186" s="91"/>
    </row>
    <row r="187" spans="1:20" ht="15" customHeight="1">
      <c r="B187" s="91"/>
      <c r="C187" s="164"/>
      <c r="D187" s="164"/>
      <c r="E187" s="164"/>
      <c r="F187" s="164"/>
      <c r="G187" s="164"/>
      <c r="H187" s="164"/>
      <c r="I187" s="164"/>
      <c r="J187" s="164"/>
      <c r="K187" s="164"/>
      <c r="L187" s="164"/>
      <c r="M187" s="164"/>
      <c r="N187" s="164"/>
      <c r="O187" s="164"/>
      <c r="P187" s="164"/>
      <c r="Q187" s="164"/>
      <c r="R187" s="91"/>
      <c r="S187" s="91"/>
      <c r="T187" s="91"/>
    </row>
    <row r="188" spans="1:20" ht="15" customHeight="1">
      <c r="B188" s="91"/>
      <c r="C188" s="164"/>
      <c r="D188" s="164"/>
      <c r="E188" s="164"/>
      <c r="F188" s="164"/>
      <c r="G188" s="164"/>
      <c r="H188" s="164"/>
      <c r="I188" s="164"/>
      <c r="J188" s="164"/>
      <c r="K188" s="164"/>
      <c r="L188" s="164"/>
      <c r="M188" s="164"/>
      <c r="N188" s="164"/>
      <c r="O188" s="164"/>
      <c r="P188" s="164"/>
      <c r="Q188" s="164"/>
      <c r="R188" s="91"/>
      <c r="S188" s="91"/>
      <c r="T188" s="91"/>
    </row>
    <row r="189" spans="1:20" ht="15" customHeight="1">
      <c r="B189" s="91"/>
      <c r="C189" s="164"/>
      <c r="D189" s="164"/>
      <c r="E189" s="164"/>
      <c r="F189" s="164"/>
      <c r="G189" s="164"/>
      <c r="H189" s="164"/>
      <c r="I189" s="164"/>
      <c r="J189" s="164"/>
      <c r="K189" s="164"/>
      <c r="L189" s="164"/>
      <c r="M189" s="164"/>
      <c r="N189" s="164"/>
      <c r="O189" s="164"/>
      <c r="Q189" s="145"/>
      <c r="R189" s="142"/>
      <c r="S189" s="91"/>
      <c r="T189" s="91"/>
    </row>
    <row r="190" spans="1:20" ht="15" customHeight="1">
      <c r="B190" s="91"/>
      <c r="C190" s="91"/>
      <c r="D190" s="91"/>
      <c r="E190" s="91"/>
      <c r="F190" s="91"/>
      <c r="G190" s="91"/>
      <c r="H190" s="91"/>
      <c r="I190" s="91"/>
      <c r="J190" s="91"/>
      <c r="K190" s="91"/>
      <c r="L190" s="91"/>
      <c r="M190" s="91"/>
      <c r="N190" s="91"/>
      <c r="O190" s="91"/>
      <c r="P190" s="91"/>
      <c r="Q190" s="91"/>
      <c r="R190" s="91"/>
      <c r="S190" s="91"/>
      <c r="T190" s="91"/>
    </row>
    <row r="191" spans="1:20" ht="19.5" customHeight="1">
      <c r="B191" s="164"/>
      <c r="C191" s="164"/>
      <c r="D191" s="91"/>
      <c r="E191" s="91"/>
      <c r="F191" s="91"/>
      <c r="G191" s="91"/>
      <c r="H191" s="91"/>
      <c r="I191" s="91"/>
      <c r="J191" s="91"/>
      <c r="K191" s="91"/>
      <c r="L191" s="91"/>
      <c r="M191" s="91"/>
      <c r="N191" s="91"/>
      <c r="O191" s="91"/>
      <c r="P191" s="91"/>
      <c r="Q191" s="91"/>
      <c r="R191" s="91"/>
      <c r="S191" s="91"/>
      <c r="T191" s="91"/>
    </row>
    <row r="192" spans="1:20" ht="21.95" customHeight="1">
      <c r="A192" s="432" t="s">
        <v>1106</v>
      </c>
      <c r="B192" s="432"/>
      <c r="C192" s="432"/>
      <c r="D192" s="432"/>
      <c r="E192" s="432"/>
      <c r="F192" s="432"/>
      <c r="G192" s="432"/>
      <c r="H192" s="432"/>
      <c r="I192" s="432"/>
      <c r="J192" s="432"/>
      <c r="K192" s="432"/>
      <c r="L192" s="432"/>
      <c r="M192" s="432"/>
      <c r="N192" s="432"/>
      <c r="O192" s="432"/>
      <c r="P192" s="432"/>
      <c r="Q192" s="432"/>
      <c r="R192" s="432"/>
      <c r="S192" s="91"/>
      <c r="T192" s="91"/>
    </row>
    <row r="193" spans="2:25" ht="15" customHeight="1">
      <c r="B193" s="91"/>
      <c r="C193" s="91"/>
      <c r="D193" s="161"/>
      <c r="E193" s="161"/>
      <c r="F193" s="90"/>
      <c r="G193" s="90"/>
      <c r="H193" s="90"/>
      <c r="I193" s="90"/>
      <c r="J193" s="90"/>
      <c r="K193" s="90"/>
      <c r="L193" s="90"/>
      <c r="M193" s="90"/>
      <c r="N193" s="90"/>
      <c r="O193" s="91"/>
      <c r="P193" s="91"/>
      <c r="Q193" s="91"/>
      <c r="R193" s="91"/>
      <c r="S193" s="91"/>
      <c r="T193" s="91"/>
    </row>
    <row r="194" spans="2:25" ht="15" customHeight="1">
      <c r="B194" s="91"/>
      <c r="C194" s="91"/>
      <c r="D194" s="91"/>
      <c r="E194" s="91"/>
      <c r="F194" s="91"/>
      <c r="G194" s="91"/>
      <c r="H194" s="91"/>
      <c r="I194" s="91"/>
      <c r="J194" s="91"/>
      <c r="K194" s="91"/>
      <c r="L194" s="91"/>
      <c r="M194" s="91"/>
      <c r="N194" s="446" t="str">
        <f>IF(ISBLANK('02入力票（その２）'!$G$168),"年　　　月　　　日",'02入力票（その２）'!$G$168)</f>
        <v>年　　　月　　　日</v>
      </c>
      <c r="O194" s="446"/>
      <c r="P194" s="446"/>
      <c r="Q194" s="446"/>
      <c r="R194" s="191"/>
      <c r="S194" s="252"/>
      <c r="T194" s="252"/>
      <c r="U194" s="253"/>
      <c r="V194" s="253"/>
      <c r="W194" s="253"/>
      <c r="X194" s="253"/>
      <c r="Y194" s="253"/>
    </row>
    <row r="195" spans="2:25" ht="25.5" customHeight="1">
      <c r="B195" s="91"/>
      <c r="C195" s="726" t="s">
        <v>1923</v>
      </c>
      <c r="D195" s="727"/>
      <c r="E195" s="727"/>
      <c r="F195" s="727"/>
      <c r="G195" s="727"/>
      <c r="H195" s="727"/>
      <c r="I195" s="727"/>
      <c r="J195" s="457" t="s">
        <v>611</v>
      </c>
      <c r="K195" s="91"/>
      <c r="L195" s="91"/>
      <c r="M195" s="91"/>
      <c r="N195" s="91"/>
      <c r="O195" s="91"/>
      <c r="P195" s="91"/>
      <c r="Q195" s="91"/>
      <c r="R195" s="91"/>
      <c r="S195" s="91"/>
      <c r="T195" s="91"/>
    </row>
    <row r="196" spans="2:25" ht="25.5" customHeight="1">
      <c r="B196" s="91"/>
      <c r="C196" s="727"/>
      <c r="D196" s="727"/>
      <c r="E196" s="727"/>
      <c r="F196" s="727"/>
      <c r="G196" s="727"/>
      <c r="H196" s="727"/>
      <c r="I196" s="727"/>
      <c r="J196" s="457"/>
      <c r="K196" s="91"/>
      <c r="L196" s="91"/>
      <c r="M196" s="91"/>
      <c r="N196" s="91"/>
      <c r="O196" s="91"/>
      <c r="P196" s="91"/>
      <c r="Q196" s="91"/>
      <c r="R196" s="91"/>
      <c r="S196" s="91"/>
      <c r="T196" s="91"/>
    </row>
    <row r="197" spans="2:25" ht="25.5" customHeight="1">
      <c r="B197" s="91"/>
      <c r="C197" s="727"/>
      <c r="D197" s="727"/>
      <c r="E197" s="727"/>
      <c r="F197" s="727"/>
      <c r="G197" s="727"/>
      <c r="H197" s="727"/>
      <c r="I197" s="727"/>
      <c r="J197" s="457"/>
      <c r="K197" s="91"/>
      <c r="L197" s="91"/>
      <c r="M197" s="91"/>
      <c r="N197" s="91"/>
      <c r="O197" s="91"/>
      <c r="P197" s="91"/>
      <c r="Q197" s="91"/>
      <c r="R197" s="91"/>
      <c r="S197" s="91"/>
      <c r="T197" s="91"/>
    </row>
    <row r="198" spans="2:25" ht="15" customHeight="1">
      <c r="B198" s="91"/>
      <c r="C198" s="91"/>
      <c r="D198" s="91"/>
      <c r="E198" s="91"/>
      <c r="F198" s="91"/>
      <c r="G198" s="91"/>
      <c r="H198" s="91"/>
      <c r="I198" s="91"/>
      <c r="J198" s="91"/>
      <c r="K198" s="91"/>
      <c r="L198" s="91"/>
      <c r="M198" s="91"/>
      <c r="N198" s="91"/>
      <c r="O198" s="91"/>
      <c r="P198" s="91"/>
      <c r="Q198" s="91"/>
      <c r="R198" s="91"/>
      <c r="S198" s="91"/>
      <c r="T198" s="91"/>
    </row>
    <row r="199" spans="2:25" ht="15" customHeight="1">
      <c r="B199" s="91"/>
      <c r="C199" s="91"/>
      <c r="D199" s="91"/>
      <c r="E199" s="91"/>
      <c r="F199" s="151"/>
      <c r="G199" s="425" t="s">
        <v>44</v>
      </c>
      <c r="H199" s="425"/>
      <c r="I199" s="187" t="s">
        <v>730</v>
      </c>
      <c r="J199" s="254" t="str">
        <f>'02入力票（その２）'!I12</f>
        <v/>
      </c>
      <c r="K199" s="144"/>
      <c r="L199" s="255"/>
      <c r="M199" s="255"/>
      <c r="N199" s="255"/>
      <c r="O199" s="91"/>
      <c r="P199" s="91"/>
      <c r="Q199" s="91"/>
      <c r="R199" s="91"/>
      <c r="S199" s="91"/>
      <c r="T199" s="91"/>
    </row>
    <row r="200" spans="2:25" ht="15" customHeight="1">
      <c r="B200" s="91"/>
      <c r="C200" s="91"/>
      <c r="D200" s="91"/>
      <c r="E200" s="91"/>
      <c r="F200" s="151"/>
      <c r="G200" s="152"/>
      <c r="H200" s="151"/>
      <c r="I200" s="168"/>
      <c r="J200" s="90" t="str">
        <f>CONCATENATE(H160,"　",H161)</f>
        <v>※　選択してください。　</v>
      </c>
      <c r="K200" s="169"/>
      <c r="L200" s="169"/>
      <c r="M200" s="169"/>
      <c r="N200" s="169"/>
      <c r="O200" s="169"/>
      <c r="P200" s="169"/>
      <c r="Q200" s="91"/>
      <c r="R200" s="91"/>
      <c r="S200" s="91"/>
      <c r="T200" s="91"/>
    </row>
    <row r="201" spans="2:25" ht="15" customHeight="1">
      <c r="B201" s="91"/>
      <c r="C201" s="91"/>
      <c r="D201" s="91"/>
      <c r="E201" s="91"/>
      <c r="F201" s="151"/>
      <c r="G201" s="152"/>
      <c r="H201" s="151"/>
      <c r="I201" s="168"/>
      <c r="J201" s="90"/>
      <c r="K201" s="169"/>
      <c r="L201" s="169"/>
      <c r="M201" s="169"/>
      <c r="N201" s="169"/>
      <c r="O201" s="169"/>
      <c r="P201" s="169"/>
      <c r="Q201" s="91"/>
      <c r="R201" s="91"/>
      <c r="S201" s="91"/>
      <c r="T201" s="91"/>
    </row>
    <row r="202" spans="2:25" ht="15" customHeight="1">
      <c r="B202" s="91"/>
      <c r="C202" s="91"/>
      <c r="D202" s="442" t="s">
        <v>632</v>
      </c>
      <c r="E202" s="442"/>
      <c r="F202" s="151"/>
      <c r="G202" s="425" t="s">
        <v>599</v>
      </c>
      <c r="H202" s="425"/>
      <c r="I202" s="164"/>
      <c r="J202" s="90" t="str">
        <f>'02入力票（その２）'!I21</f>
        <v/>
      </c>
      <c r="K202" s="90"/>
      <c r="L202" s="90"/>
      <c r="M202" s="90"/>
      <c r="N202" s="90"/>
      <c r="O202" s="91"/>
      <c r="P202" s="91"/>
      <c r="Q202" s="91"/>
      <c r="R202" s="91"/>
      <c r="S202" s="91"/>
      <c r="T202" s="91"/>
    </row>
    <row r="203" spans="2:25" ht="15" customHeight="1">
      <c r="B203" s="91"/>
      <c r="C203" s="91"/>
      <c r="D203" s="91"/>
      <c r="E203" s="91"/>
      <c r="F203" s="151"/>
      <c r="G203" s="152"/>
      <c r="H203" s="151"/>
      <c r="I203" s="164"/>
      <c r="J203" s="90"/>
      <c r="K203" s="90"/>
      <c r="L203" s="90"/>
      <c r="M203" s="90"/>
      <c r="N203" s="90"/>
      <c r="O203" s="91"/>
      <c r="P203" s="91"/>
      <c r="Q203" s="91"/>
      <c r="R203" s="91"/>
      <c r="S203" s="91"/>
      <c r="T203" s="91"/>
    </row>
    <row r="204" spans="2:25" ht="15" customHeight="1">
      <c r="B204" s="91"/>
      <c r="C204" s="91"/>
      <c r="D204" s="91"/>
      <c r="E204" s="91"/>
      <c r="F204" s="151"/>
      <c r="G204" s="425" t="s">
        <v>633</v>
      </c>
      <c r="H204" s="425"/>
      <c r="I204" s="166"/>
      <c r="J204" s="90" t="str">
        <f>CONCATENATE('02入力票（その２）'!I23,"　",'02入力票（その２）'!I24)</f>
        <v>　</v>
      </c>
      <c r="K204" s="90"/>
      <c r="L204" s="90"/>
      <c r="M204" s="90"/>
      <c r="N204" s="90"/>
      <c r="O204" s="166" t="s">
        <v>634</v>
      </c>
      <c r="Q204" s="91"/>
      <c r="R204" s="91"/>
      <c r="S204" s="91"/>
      <c r="T204" s="91"/>
    </row>
    <row r="205" spans="2:25" ht="15" customHeight="1">
      <c r="B205" s="91"/>
      <c r="C205" s="91"/>
      <c r="D205" s="91"/>
      <c r="E205" s="91"/>
      <c r="F205" s="151"/>
      <c r="G205" s="152"/>
      <c r="H205" s="151"/>
      <c r="I205" s="164"/>
      <c r="J205" s="90"/>
      <c r="K205" s="90"/>
      <c r="L205" s="90"/>
      <c r="M205" s="90"/>
      <c r="N205" s="90"/>
      <c r="O205" s="91"/>
      <c r="P205" s="91"/>
      <c r="Q205" s="91"/>
      <c r="R205" s="91"/>
      <c r="S205" s="91"/>
      <c r="T205" s="91"/>
    </row>
    <row r="206" spans="2:25" ht="15" customHeight="1">
      <c r="B206" s="91"/>
      <c r="C206" s="91"/>
      <c r="D206" s="91"/>
      <c r="E206" s="91"/>
      <c r="F206" s="151"/>
      <c r="G206" s="425" t="s">
        <v>604</v>
      </c>
      <c r="H206" s="425"/>
      <c r="I206" s="164"/>
      <c r="J206" s="91" t="str">
        <f>'02入力票（その２）'!I26</f>
        <v/>
      </c>
      <c r="K206" s="91"/>
      <c r="L206" s="91"/>
      <c r="M206" s="91"/>
      <c r="N206" s="91"/>
      <c r="O206" s="91"/>
      <c r="P206" s="91"/>
      <c r="Q206" s="91"/>
      <c r="R206" s="91"/>
      <c r="S206" s="91"/>
      <c r="T206" s="91"/>
    </row>
    <row r="207" spans="2:25" ht="15" customHeight="1">
      <c r="B207" s="91"/>
      <c r="C207" s="91"/>
      <c r="D207" s="91"/>
      <c r="E207" s="91"/>
      <c r="F207" s="91"/>
      <c r="G207" s="91"/>
      <c r="H207" s="91"/>
      <c r="I207" s="91"/>
      <c r="J207" s="91"/>
      <c r="K207" s="91"/>
      <c r="L207" s="91"/>
      <c r="M207" s="91"/>
      <c r="N207" s="91"/>
      <c r="O207" s="91"/>
      <c r="P207" s="91"/>
      <c r="Q207" s="91"/>
      <c r="R207" s="91"/>
      <c r="S207" s="91"/>
      <c r="T207" s="91"/>
    </row>
    <row r="208" spans="2:25" ht="15" customHeight="1">
      <c r="B208" s="91"/>
      <c r="C208" s="91"/>
      <c r="D208" s="91"/>
      <c r="E208" s="91"/>
      <c r="F208" s="91"/>
      <c r="G208" s="91"/>
      <c r="H208" s="91"/>
      <c r="I208" s="91"/>
      <c r="J208" s="91"/>
      <c r="K208" s="91"/>
      <c r="L208" s="91"/>
      <c r="M208" s="91"/>
      <c r="N208" s="91"/>
      <c r="O208" s="91"/>
      <c r="P208" s="91"/>
      <c r="Q208" s="91"/>
      <c r="R208" s="91"/>
      <c r="S208" s="91"/>
      <c r="T208" s="91"/>
    </row>
    <row r="209" spans="2:20" ht="15" customHeight="1">
      <c r="B209" s="91"/>
      <c r="C209" s="91"/>
      <c r="D209" s="91"/>
      <c r="E209" s="161"/>
      <c r="F209" s="161"/>
      <c r="G209" s="440" t="s">
        <v>635</v>
      </c>
      <c r="H209" s="440"/>
      <c r="I209" s="440"/>
      <c r="J209" s="440"/>
      <c r="K209" s="440"/>
      <c r="L209" s="440"/>
      <c r="M209" s="440"/>
      <c r="N209" s="440"/>
      <c r="O209" s="161"/>
      <c r="P209" s="91"/>
      <c r="Q209" s="91"/>
      <c r="R209" s="91"/>
      <c r="S209" s="91"/>
      <c r="T209" s="91"/>
    </row>
    <row r="210" spans="2:20" ht="15" customHeight="1">
      <c r="B210" s="91"/>
      <c r="C210" s="91"/>
      <c r="D210" s="91"/>
      <c r="E210" s="91"/>
      <c r="F210" s="91"/>
      <c r="G210" s="91"/>
      <c r="H210" s="91"/>
      <c r="I210" s="91"/>
      <c r="J210" s="91"/>
      <c r="K210" s="91"/>
      <c r="L210" s="91"/>
      <c r="M210" s="91"/>
      <c r="N210" s="91"/>
      <c r="O210" s="91"/>
      <c r="P210" s="91"/>
      <c r="Q210" s="91"/>
      <c r="R210" s="91"/>
      <c r="S210" s="91"/>
      <c r="T210" s="91"/>
    </row>
    <row r="211" spans="2:20" ht="15" customHeight="1">
      <c r="B211" s="91"/>
      <c r="C211" s="91"/>
      <c r="D211" s="91"/>
      <c r="E211" s="91"/>
      <c r="F211" s="91"/>
      <c r="G211" s="91"/>
      <c r="H211" s="91"/>
      <c r="I211" s="91"/>
      <c r="J211" s="91"/>
      <c r="K211" s="91"/>
      <c r="L211" s="91"/>
      <c r="M211" s="91"/>
      <c r="N211" s="91"/>
      <c r="O211" s="91"/>
      <c r="P211" s="91"/>
      <c r="Q211" s="91"/>
      <c r="R211" s="91"/>
      <c r="S211" s="91"/>
      <c r="T211" s="91"/>
    </row>
    <row r="212" spans="2:20" ht="15" customHeight="1">
      <c r="B212" s="91"/>
      <c r="C212" s="91"/>
      <c r="D212" s="91"/>
      <c r="E212" s="91"/>
      <c r="F212" s="91"/>
      <c r="G212" s="425" t="s">
        <v>44</v>
      </c>
      <c r="H212" s="425"/>
      <c r="I212" s="256" t="s">
        <v>1107</v>
      </c>
      <c r="J212" s="254" t="str">
        <f>'02入力票（その２）'!I31</f>
        <v/>
      </c>
      <c r="K212" s="91"/>
      <c r="L212" s="164"/>
      <c r="M212" s="91"/>
      <c r="N212" s="91"/>
      <c r="O212" s="91"/>
      <c r="P212" s="91"/>
      <c r="Q212" s="91"/>
      <c r="R212" s="91"/>
      <c r="S212" s="91"/>
      <c r="T212" s="91"/>
    </row>
    <row r="213" spans="2:20" ht="15" customHeight="1">
      <c r="B213" s="91"/>
      <c r="C213" s="91"/>
      <c r="D213" s="91"/>
      <c r="E213" s="91"/>
      <c r="F213" s="91"/>
      <c r="G213" s="152"/>
      <c r="H213" s="151"/>
      <c r="I213" s="168"/>
      <c r="J213" s="90" t="str">
        <f>H162</f>
        <v>※　選択してください。</v>
      </c>
      <c r="K213" s="169"/>
      <c r="L213" s="169"/>
      <c r="M213" s="169"/>
      <c r="N213" s="169"/>
      <c r="O213" s="169"/>
      <c r="P213" s="169"/>
      <c r="Q213" s="91"/>
      <c r="R213" s="91"/>
      <c r="S213" s="91"/>
      <c r="T213" s="91"/>
    </row>
    <row r="214" spans="2:20" ht="15" customHeight="1">
      <c r="B214" s="91"/>
      <c r="C214" s="91"/>
      <c r="D214" s="91"/>
      <c r="E214" s="91"/>
      <c r="F214" s="91"/>
      <c r="G214" s="152"/>
      <c r="H214" s="151"/>
      <c r="I214" s="168"/>
      <c r="J214" s="169" t="str">
        <f>'02入力票（その２）'!I39</f>
        <v/>
      </c>
      <c r="K214" s="169"/>
      <c r="L214" s="169"/>
      <c r="M214" s="169"/>
      <c r="N214" s="169"/>
      <c r="O214" s="169"/>
      <c r="P214" s="169"/>
      <c r="Q214" s="91"/>
      <c r="R214" s="91"/>
      <c r="S214" s="91"/>
      <c r="T214" s="91"/>
    </row>
    <row r="215" spans="2:20" ht="15" customHeight="1">
      <c r="B215" s="91"/>
      <c r="C215" s="91"/>
      <c r="D215" s="442" t="s">
        <v>636</v>
      </c>
      <c r="E215" s="442"/>
      <c r="F215" s="91"/>
      <c r="G215" s="425" t="s">
        <v>599</v>
      </c>
      <c r="H215" s="425"/>
      <c r="I215" s="164"/>
      <c r="J215" s="90" t="str">
        <f>'02入力票（その２）'!I41</f>
        <v/>
      </c>
      <c r="K215" s="90"/>
      <c r="L215" s="90"/>
      <c r="M215" s="90"/>
      <c r="N215" s="90"/>
      <c r="O215" s="91"/>
      <c r="P215" s="91"/>
      <c r="Q215" s="91"/>
      <c r="R215" s="91"/>
      <c r="S215" s="91"/>
      <c r="T215" s="91"/>
    </row>
    <row r="216" spans="2:20" ht="15" customHeight="1">
      <c r="B216" s="91"/>
      <c r="C216" s="91"/>
      <c r="D216" s="91"/>
      <c r="E216" s="91"/>
      <c r="F216" s="91"/>
      <c r="G216" s="152"/>
      <c r="H216" s="151"/>
      <c r="I216" s="164"/>
      <c r="J216" s="90"/>
      <c r="K216" s="90"/>
      <c r="L216" s="90"/>
      <c r="M216" s="90"/>
      <c r="N216" s="90"/>
      <c r="O216" s="91"/>
      <c r="P216" s="91"/>
      <c r="Q216" s="91"/>
      <c r="R216" s="91"/>
      <c r="S216" s="91"/>
      <c r="T216" s="91"/>
    </row>
    <row r="217" spans="2:20" ht="15" customHeight="1">
      <c r="B217" s="91"/>
      <c r="C217" s="91"/>
      <c r="D217" s="91"/>
      <c r="E217" s="91"/>
      <c r="F217" s="91"/>
      <c r="G217" s="425" t="s">
        <v>637</v>
      </c>
      <c r="H217" s="425"/>
      <c r="I217" s="166"/>
      <c r="J217" s="90" t="str">
        <f>CONCATENATE('02入力票（その２）'!I43,"　",'02入力票（その２）'!I44)</f>
        <v>　</v>
      </c>
      <c r="K217" s="90"/>
      <c r="L217" s="90"/>
      <c r="M217" s="90"/>
      <c r="N217" s="90"/>
      <c r="O217" s="170" t="s">
        <v>615</v>
      </c>
      <c r="Q217" s="91"/>
      <c r="R217" s="91"/>
      <c r="S217" s="91"/>
      <c r="T217" s="91"/>
    </row>
    <row r="218" spans="2:20" ht="15" customHeight="1">
      <c r="B218" s="91"/>
      <c r="C218" s="91"/>
      <c r="D218" s="91"/>
      <c r="E218" s="91"/>
      <c r="F218" s="91"/>
      <c r="G218" s="152"/>
      <c r="H218" s="151"/>
      <c r="I218" s="164"/>
      <c r="J218" s="90"/>
      <c r="K218" s="90"/>
      <c r="L218" s="90"/>
      <c r="M218" s="90"/>
      <c r="N218" s="90"/>
      <c r="O218" s="91"/>
      <c r="P218" s="91"/>
      <c r="Q218" s="91"/>
      <c r="R218" s="91"/>
      <c r="S218" s="91"/>
      <c r="T218" s="91"/>
    </row>
    <row r="219" spans="2:20" ht="15" customHeight="1">
      <c r="B219" s="91"/>
      <c r="C219" s="91"/>
      <c r="D219" s="91"/>
      <c r="E219" s="91"/>
      <c r="F219" s="91"/>
      <c r="G219" s="425" t="s">
        <v>604</v>
      </c>
      <c r="H219" s="425"/>
      <c r="I219" s="164"/>
      <c r="J219" s="91" t="str">
        <f>'02入力票（その２）'!I46</f>
        <v/>
      </c>
      <c r="K219" s="91"/>
      <c r="L219" s="91"/>
      <c r="M219" s="91"/>
      <c r="N219" s="91"/>
      <c r="O219" s="91"/>
      <c r="P219" s="91"/>
      <c r="Q219" s="91"/>
      <c r="R219" s="91"/>
      <c r="S219" s="91"/>
      <c r="T219" s="91"/>
    </row>
    <row r="220" spans="2:20" ht="15" customHeight="1">
      <c r="B220" s="91"/>
      <c r="C220" s="91"/>
      <c r="D220" s="91"/>
      <c r="E220" s="91"/>
      <c r="F220" s="91"/>
      <c r="G220" s="152"/>
      <c r="H220" s="152"/>
      <c r="I220" s="91"/>
      <c r="J220" s="91"/>
      <c r="K220" s="91"/>
      <c r="L220" s="91"/>
      <c r="M220" s="91"/>
      <c r="N220" s="91"/>
      <c r="O220" s="91"/>
      <c r="P220" s="91"/>
      <c r="Q220" s="91"/>
      <c r="R220" s="91"/>
      <c r="S220" s="91"/>
      <c r="T220" s="91"/>
    </row>
    <row r="221" spans="2:20" ht="15" customHeight="1">
      <c r="B221" s="91"/>
      <c r="C221" s="91"/>
      <c r="D221" s="91"/>
      <c r="E221" s="91"/>
      <c r="F221" s="91"/>
      <c r="G221" s="425" t="s">
        <v>638</v>
      </c>
      <c r="H221" s="425"/>
      <c r="I221" s="147"/>
      <c r="J221" s="433">
        <f>'02入力票（その２）'!I50</f>
        <v>45748</v>
      </c>
      <c r="K221" s="433"/>
      <c r="L221" s="191"/>
      <c r="M221" s="166" t="s">
        <v>134</v>
      </c>
      <c r="O221" s="91"/>
      <c r="P221" s="91"/>
      <c r="Q221" s="91"/>
      <c r="R221" s="91"/>
      <c r="S221" s="91"/>
      <c r="T221" s="91"/>
    </row>
    <row r="222" spans="2:20" ht="15" customHeight="1">
      <c r="B222" s="91"/>
      <c r="C222" s="91"/>
      <c r="D222" s="161"/>
      <c r="E222" s="151"/>
      <c r="F222" s="91"/>
      <c r="G222" s="171"/>
      <c r="H222" s="91"/>
      <c r="I222" s="147"/>
      <c r="J222" s="433">
        <f>'02入力票（その２）'!I51</f>
        <v>46477</v>
      </c>
      <c r="K222" s="433"/>
      <c r="L222" s="191"/>
      <c r="M222" s="166" t="s">
        <v>137</v>
      </c>
      <c r="O222" s="91"/>
      <c r="P222" s="91"/>
      <c r="Q222" s="91"/>
      <c r="R222" s="91"/>
      <c r="S222" s="91"/>
      <c r="T222" s="91"/>
    </row>
    <row r="223" spans="2:20" ht="15" customHeight="1">
      <c r="B223" s="91"/>
      <c r="C223" s="91"/>
      <c r="F223" s="91"/>
      <c r="G223" s="91"/>
      <c r="H223" s="91"/>
      <c r="I223" s="91"/>
      <c r="J223" s="257"/>
      <c r="K223" s="257"/>
      <c r="L223" s="91"/>
      <c r="M223" s="91"/>
      <c r="N223" s="91"/>
      <c r="O223" s="91"/>
      <c r="P223" s="91"/>
      <c r="Q223" s="91"/>
      <c r="R223" s="91"/>
      <c r="S223" s="91"/>
      <c r="T223" s="91"/>
    </row>
    <row r="224" spans="2:20" ht="15" customHeight="1">
      <c r="B224" s="91"/>
      <c r="C224" s="91"/>
      <c r="D224" s="170">
        <v>1</v>
      </c>
      <c r="E224" s="172" t="s">
        <v>639</v>
      </c>
      <c r="F224" s="172"/>
      <c r="G224" s="172"/>
      <c r="H224" s="193"/>
      <c r="I224" s="193"/>
      <c r="J224" s="192" t="s">
        <v>1108</v>
      </c>
      <c r="K224" s="172"/>
      <c r="L224" s="172"/>
      <c r="M224" s="172"/>
      <c r="N224" s="172"/>
      <c r="O224" s="91"/>
      <c r="P224" s="91"/>
      <c r="Q224" s="91"/>
      <c r="R224" s="91"/>
      <c r="S224" s="91"/>
      <c r="T224" s="91"/>
    </row>
    <row r="225" spans="2:20" ht="15" customHeight="1">
      <c r="B225" s="91"/>
      <c r="C225" s="91"/>
      <c r="D225" s="170">
        <v>2</v>
      </c>
      <c r="E225" s="172" t="s">
        <v>640</v>
      </c>
      <c r="F225" s="172"/>
      <c r="G225" s="172"/>
      <c r="H225" s="193"/>
      <c r="I225" s="193"/>
      <c r="J225" s="192" t="s">
        <v>1109</v>
      </c>
      <c r="K225" s="172"/>
      <c r="L225" s="172"/>
      <c r="M225" s="172"/>
      <c r="N225" s="172"/>
      <c r="O225" s="91"/>
      <c r="P225" s="91"/>
      <c r="Q225" s="91"/>
      <c r="R225" s="91"/>
      <c r="S225" s="91"/>
      <c r="T225" s="91"/>
    </row>
    <row r="226" spans="2:20" ht="15" customHeight="1">
      <c r="B226" s="91"/>
      <c r="C226" s="91"/>
      <c r="D226" s="170">
        <v>3</v>
      </c>
      <c r="E226" s="172" t="s">
        <v>641</v>
      </c>
      <c r="F226" s="172"/>
      <c r="G226" s="172"/>
      <c r="H226" s="193"/>
      <c r="I226" s="193"/>
      <c r="J226" s="192" t="s">
        <v>1887</v>
      </c>
      <c r="K226" s="172"/>
      <c r="L226" s="172"/>
      <c r="M226" s="172"/>
      <c r="N226" s="172"/>
      <c r="O226" s="91"/>
      <c r="P226" s="91"/>
      <c r="Q226" s="91"/>
      <c r="R226" s="91"/>
      <c r="S226" s="91"/>
      <c r="T226" s="91"/>
    </row>
    <row r="227" spans="2:20" ht="15" customHeight="1">
      <c r="B227" s="91"/>
      <c r="C227" s="91"/>
      <c r="D227" s="193"/>
      <c r="E227" s="193"/>
      <c r="F227" s="172"/>
      <c r="G227" s="172"/>
      <c r="H227" s="172"/>
      <c r="I227" s="172"/>
      <c r="J227" s="172"/>
      <c r="K227" s="172"/>
      <c r="L227" s="172"/>
      <c r="M227" s="172"/>
      <c r="N227" s="172"/>
      <c r="O227" s="91"/>
      <c r="P227" s="91"/>
      <c r="Q227" s="91"/>
      <c r="R227" s="91"/>
      <c r="S227" s="91"/>
      <c r="T227" s="91"/>
    </row>
    <row r="228" spans="2:20" ht="15" customHeight="1">
      <c r="B228" s="91"/>
      <c r="C228" s="91"/>
      <c r="D228" s="170" t="s">
        <v>642</v>
      </c>
      <c r="E228" s="172" t="s">
        <v>731</v>
      </c>
      <c r="F228" s="172"/>
      <c r="G228" s="172"/>
      <c r="H228" s="172"/>
      <c r="I228" s="172"/>
      <c r="J228" s="172" t="s">
        <v>1110</v>
      </c>
      <c r="K228" s="172"/>
      <c r="L228" s="172"/>
      <c r="M228" s="172"/>
      <c r="N228" s="172"/>
      <c r="O228" s="91"/>
      <c r="Q228" s="91"/>
      <c r="R228" s="142"/>
      <c r="S228" s="91"/>
      <c r="T228" s="91"/>
    </row>
    <row r="229" spans="2:20" ht="15" customHeight="1">
      <c r="B229" s="91"/>
      <c r="C229" s="91"/>
      <c r="D229" s="91"/>
      <c r="E229" s="91"/>
      <c r="F229" s="91"/>
      <c r="G229" s="91"/>
      <c r="H229" s="91"/>
      <c r="I229" s="91"/>
      <c r="J229" s="91"/>
      <c r="K229" s="91"/>
      <c r="L229" s="91"/>
      <c r="M229" s="91"/>
      <c r="N229" s="91"/>
      <c r="O229" s="91"/>
      <c r="P229" s="91"/>
      <c r="Q229" s="91"/>
      <c r="R229" s="91"/>
      <c r="S229" s="91"/>
      <c r="T229" s="91"/>
    </row>
    <row r="230" spans="2:20" ht="19.5" customHeight="1">
      <c r="B230" s="2"/>
      <c r="C230" s="2"/>
      <c r="D230" s="2"/>
      <c r="E230" s="2"/>
      <c r="F230" s="2"/>
      <c r="G230" s="2"/>
      <c r="H230" s="2"/>
      <c r="I230" s="2"/>
      <c r="J230" s="2"/>
      <c r="K230" s="2"/>
      <c r="L230" s="2"/>
      <c r="M230" s="2"/>
      <c r="N230" s="2"/>
      <c r="O230" s="2"/>
      <c r="P230" s="91"/>
      <c r="Q230" s="91"/>
      <c r="R230" s="91"/>
      <c r="S230" s="91"/>
      <c r="T230" s="91"/>
    </row>
    <row r="231" spans="2:20" ht="21.95" customHeight="1">
      <c r="B231" s="432" t="s">
        <v>643</v>
      </c>
      <c r="C231" s="432"/>
      <c r="D231" s="432"/>
      <c r="E231" s="432"/>
      <c r="F231" s="432"/>
      <c r="G231" s="432"/>
      <c r="H231" s="432"/>
      <c r="I231" s="432"/>
      <c r="J231" s="432"/>
      <c r="K231" s="432"/>
      <c r="L231" s="432"/>
      <c r="M231" s="432"/>
      <c r="N231" s="432"/>
      <c r="O231" s="432"/>
      <c r="P231" s="432"/>
      <c r="Q231" s="432"/>
      <c r="R231" s="432"/>
      <c r="S231" s="91"/>
      <c r="T231" s="91"/>
    </row>
    <row r="232" spans="2:20" ht="15" customHeight="1">
      <c r="B232" s="2"/>
      <c r="C232" s="2"/>
      <c r="D232" s="173"/>
      <c r="E232" s="173"/>
      <c r="F232" s="1"/>
      <c r="G232" s="1"/>
      <c r="H232" s="1"/>
      <c r="I232" s="1"/>
      <c r="J232" s="1"/>
      <c r="K232" s="1"/>
      <c r="L232" s="1"/>
      <c r="M232" s="1"/>
      <c r="N232" s="1"/>
      <c r="O232" s="2"/>
      <c r="P232" s="91"/>
      <c r="Q232" s="91"/>
      <c r="R232" s="91"/>
      <c r="S232" s="91"/>
      <c r="T232" s="91"/>
    </row>
    <row r="233" spans="2:20" ht="15" customHeight="1">
      <c r="B233" s="2"/>
      <c r="C233" s="434" t="s">
        <v>644</v>
      </c>
      <c r="D233" s="435"/>
      <c r="E233" s="436"/>
      <c r="F233" s="434" t="s">
        <v>645</v>
      </c>
      <c r="G233" s="435"/>
      <c r="H233" s="435"/>
      <c r="I233" s="435"/>
      <c r="J233" s="435"/>
      <c r="K233" s="435"/>
      <c r="L233" s="436"/>
      <c r="M233" s="2"/>
      <c r="N233" s="2"/>
      <c r="O233" s="2"/>
      <c r="P233" s="91"/>
      <c r="Q233" s="91"/>
      <c r="R233" s="91"/>
      <c r="S233" s="91"/>
      <c r="T233" s="91"/>
    </row>
    <row r="234" spans="2:20" ht="15" customHeight="1">
      <c r="B234" s="2"/>
      <c r="C234" s="437"/>
      <c r="D234" s="438"/>
      <c r="E234" s="439"/>
      <c r="F234" s="437"/>
      <c r="G234" s="438"/>
      <c r="H234" s="438"/>
      <c r="I234" s="438"/>
      <c r="J234" s="438"/>
      <c r="K234" s="438"/>
      <c r="L234" s="439"/>
      <c r="M234" s="2"/>
      <c r="N234" s="2"/>
      <c r="O234" s="2"/>
      <c r="P234" s="91"/>
      <c r="Q234" s="91"/>
      <c r="R234" s="91"/>
      <c r="S234" s="91"/>
      <c r="T234" s="91"/>
    </row>
    <row r="235" spans="2:20" ht="15" customHeight="1">
      <c r="B235" s="2"/>
      <c r="C235" s="174"/>
      <c r="D235" s="173"/>
      <c r="E235" s="175"/>
      <c r="F235" s="174"/>
      <c r="G235" s="173"/>
      <c r="H235" s="173"/>
      <c r="I235" s="173"/>
      <c r="J235" s="173"/>
      <c r="K235" s="173"/>
      <c r="L235" s="175"/>
      <c r="M235" s="2"/>
      <c r="N235" s="2"/>
      <c r="O235" s="2"/>
      <c r="P235" s="91"/>
      <c r="Q235" s="91"/>
      <c r="R235" s="91"/>
      <c r="S235" s="91"/>
      <c r="T235" s="91"/>
    </row>
    <row r="236" spans="2:20" ht="15" customHeight="1">
      <c r="B236" s="2"/>
      <c r="C236" s="176"/>
      <c r="D236" s="2"/>
      <c r="E236" s="177"/>
      <c r="F236" s="176" t="s">
        <v>646</v>
      </c>
      <c r="G236" s="2"/>
      <c r="H236" s="2"/>
      <c r="I236" s="2"/>
      <c r="J236" s="2"/>
      <c r="K236" s="178"/>
      <c r="L236" s="177"/>
      <c r="M236" s="2"/>
      <c r="N236" s="2"/>
      <c r="O236" s="2"/>
      <c r="P236" s="91"/>
      <c r="Q236" s="91"/>
      <c r="R236" s="91"/>
      <c r="S236" s="91"/>
      <c r="T236" s="91"/>
    </row>
    <row r="237" spans="2:20" ht="15" customHeight="1">
      <c r="B237" s="2"/>
      <c r="C237" s="176"/>
      <c r="D237" s="2"/>
      <c r="E237" s="177"/>
      <c r="F237" s="176"/>
      <c r="G237" s="2"/>
      <c r="H237" s="2"/>
      <c r="I237" s="2"/>
      <c r="J237" s="1"/>
      <c r="K237" s="178"/>
      <c r="L237" s="177"/>
      <c r="M237" s="2"/>
      <c r="N237" s="2"/>
      <c r="O237" s="2"/>
      <c r="P237" s="91"/>
      <c r="Q237" s="91"/>
      <c r="R237" s="91"/>
      <c r="S237" s="91"/>
      <c r="T237" s="91"/>
    </row>
    <row r="238" spans="2:20" ht="15" customHeight="1">
      <c r="B238" s="2"/>
      <c r="C238" s="179"/>
      <c r="D238" s="2"/>
      <c r="E238" s="177"/>
      <c r="F238" s="176" t="s">
        <v>647</v>
      </c>
      <c r="G238" s="2"/>
      <c r="H238" s="2"/>
      <c r="I238" s="1"/>
      <c r="J238" s="1"/>
      <c r="K238" s="178"/>
      <c r="L238" s="177"/>
      <c r="M238" s="2"/>
      <c r="N238" s="2"/>
      <c r="O238" s="2"/>
      <c r="P238" s="91"/>
      <c r="Q238" s="91"/>
      <c r="R238" s="91"/>
      <c r="S238" s="91"/>
      <c r="T238" s="91"/>
    </row>
    <row r="239" spans="2:20" ht="15" customHeight="1">
      <c r="B239" s="2"/>
      <c r="C239" s="179"/>
      <c r="D239" s="440" t="s">
        <v>668</v>
      </c>
      <c r="E239" s="177"/>
      <c r="F239" s="176"/>
      <c r="G239" s="2"/>
      <c r="H239" s="2"/>
      <c r="I239" s="1"/>
      <c r="J239" s="1"/>
      <c r="K239" s="178"/>
      <c r="L239" s="177"/>
      <c r="M239" s="2"/>
      <c r="N239" s="2"/>
      <c r="O239" s="2"/>
      <c r="P239" s="91"/>
      <c r="Q239" s="91"/>
      <c r="R239" s="91"/>
      <c r="S239" s="91"/>
      <c r="T239" s="91"/>
    </row>
    <row r="240" spans="2:20" ht="15" customHeight="1">
      <c r="B240" s="2"/>
      <c r="C240" s="180"/>
      <c r="D240" s="441"/>
      <c r="E240" s="177"/>
      <c r="F240" s="258" t="s">
        <v>669</v>
      </c>
      <c r="G240" s="2"/>
      <c r="H240" s="2"/>
      <c r="I240" s="181"/>
      <c r="J240" s="1"/>
      <c r="K240" s="178"/>
      <c r="L240" s="177"/>
      <c r="M240" s="2"/>
      <c r="N240" s="2"/>
      <c r="O240" s="2"/>
      <c r="P240" s="91"/>
      <c r="Q240" s="91"/>
      <c r="R240" s="91"/>
      <c r="S240" s="91"/>
      <c r="T240" s="91"/>
    </row>
    <row r="241" spans="2:20" ht="15" customHeight="1">
      <c r="B241" s="2"/>
      <c r="C241" s="176"/>
      <c r="D241" s="441"/>
      <c r="E241" s="177"/>
      <c r="F241" s="176"/>
      <c r="G241" s="2"/>
      <c r="H241" s="2"/>
      <c r="I241" s="1"/>
      <c r="J241" s="1"/>
      <c r="K241" s="178"/>
      <c r="L241" s="177"/>
      <c r="M241" s="2"/>
      <c r="N241" s="2"/>
      <c r="O241" s="2"/>
      <c r="P241" s="91"/>
      <c r="Q241" s="91"/>
      <c r="R241" s="91"/>
      <c r="S241" s="91"/>
      <c r="T241" s="91"/>
    </row>
    <row r="242" spans="2:20" ht="15" customHeight="1">
      <c r="B242" s="2"/>
      <c r="C242" s="179"/>
      <c r="D242" s="2"/>
      <c r="E242" s="177"/>
      <c r="F242" s="176" t="s">
        <v>670</v>
      </c>
      <c r="G242" s="2"/>
      <c r="H242" s="2"/>
      <c r="I242" s="1"/>
      <c r="J242" s="1"/>
      <c r="K242" s="178"/>
      <c r="L242" s="177"/>
      <c r="M242" s="2"/>
      <c r="N242" s="2"/>
      <c r="O242" s="2"/>
      <c r="P242" s="91"/>
      <c r="Q242" s="91"/>
      <c r="R242" s="91"/>
      <c r="S242" s="91"/>
      <c r="T242" s="91"/>
    </row>
    <row r="243" spans="2:20" ht="15" customHeight="1">
      <c r="B243" s="2"/>
      <c r="C243" s="179"/>
      <c r="D243" s="2"/>
      <c r="E243" s="177"/>
      <c r="F243" s="176"/>
      <c r="G243" s="2"/>
      <c r="H243" s="2"/>
      <c r="I243" s="1"/>
      <c r="J243" s="1"/>
      <c r="K243" s="178"/>
      <c r="L243" s="177"/>
      <c r="M243" s="2"/>
      <c r="N243" s="2"/>
      <c r="O243" s="2"/>
      <c r="P243" s="91"/>
      <c r="Q243" s="91"/>
      <c r="R243" s="91"/>
      <c r="S243" s="91"/>
      <c r="T243" s="91"/>
    </row>
    <row r="244" spans="2:20" ht="15" customHeight="1">
      <c r="B244" s="2"/>
      <c r="C244" s="179"/>
      <c r="D244" s="2"/>
      <c r="E244" s="177"/>
      <c r="F244" s="176" t="s">
        <v>671</v>
      </c>
      <c r="G244" s="2"/>
      <c r="H244" s="2"/>
      <c r="I244" s="1"/>
      <c r="J244" s="1"/>
      <c r="K244" s="178"/>
      <c r="L244" s="177"/>
      <c r="M244" s="2"/>
      <c r="N244" s="2"/>
      <c r="O244" s="2"/>
      <c r="P244" s="172"/>
      <c r="Q244" s="172"/>
      <c r="R244" s="91"/>
      <c r="S244" s="91"/>
      <c r="T244" s="91"/>
    </row>
    <row r="245" spans="2:20" ht="15" customHeight="1">
      <c r="B245" s="2"/>
      <c r="C245" s="182"/>
      <c r="D245" s="183"/>
      <c r="E245" s="184"/>
      <c r="F245" s="182"/>
      <c r="G245" s="183"/>
      <c r="H245" s="183"/>
      <c r="I245" s="183"/>
      <c r="J245" s="183"/>
      <c r="K245" s="185"/>
      <c r="L245" s="184"/>
      <c r="M245" s="2"/>
      <c r="N245" s="2"/>
      <c r="O245" s="2"/>
      <c r="P245" s="172"/>
      <c r="Q245" s="172"/>
      <c r="R245" s="91"/>
      <c r="S245" s="91"/>
      <c r="T245" s="91"/>
    </row>
    <row r="246" spans="2:20" ht="15" customHeight="1">
      <c r="B246" s="91"/>
      <c r="C246" s="91"/>
      <c r="D246" s="172"/>
      <c r="E246" s="172"/>
      <c r="F246" s="172"/>
      <c r="G246" s="172"/>
      <c r="H246" s="172"/>
      <c r="I246" s="172"/>
      <c r="J246" s="172"/>
      <c r="K246" s="172"/>
      <c r="L246" s="172"/>
      <c r="M246" s="172"/>
      <c r="N246" s="172"/>
      <c r="O246" s="172"/>
      <c r="P246" s="172"/>
      <c r="Q246" s="172"/>
      <c r="R246" s="91"/>
      <c r="S246" s="91"/>
      <c r="T246" s="91"/>
    </row>
    <row r="247" spans="2:20" ht="15" customHeight="1">
      <c r="B247" s="91"/>
      <c r="C247" s="91" t="s">
        <v>672</v>
      </c>
      <c r="D247" s="172"/>
      <c r="E247" s="172"/>
      <c r="F247" s="172"/>
      <c r="G247" s="172"/>
      <c r="H247" s="172"/>
      <c r="I247" s="172"/>
      <c r="J247" s="172"/>
      <c r="K247" s="172"/>
      <c r="L247" s="172"/>
      <c r="M247" s="172"/>
      <c r="N247" s="172"/>
      <c r="O247" s="172"/>
      <c r="P247" s="172"/>
      <c r="Q247" s="172"/>
      <c r="R247" s="91"/>
      <c r="S247" s="91"/>
      <c r="T247" s="91"/>
    </row>
    <row r="248" spans="2:20" ht="15" customHeight="1">
      <c r="B248" s="91"/>
      <c r="C248" s="91"/>
      <c r="D248" s="172"/>
      <c r="E248" s="172"/>
      <c r="F248" s="172"/>
      <c r="G248" s="172"/>
      <c r="H248" s="172"/>
      <c r="I248" s="172"/>
      <c r="J248" s="172"/>
      <c r="K248" s="172"/>
      <c r="L248" s="172"/>
      <c r="M248" s="172"/>
      <c r="N248" s="172"/>
      <c r="O248" s="172"/>
      <c r="P248" s="172"/>
      <c r="Q248" s="172"/>
      <c r="R248" s="91"/>
      <c r="S248" s="91"/>
      <c r="T248" s="91"/>
    </row>
    <row r="249" spans="2:20" ht="15" customHeight="1">
      <c r="B249" s="91"/>
      <c r="C249" s="91"/>
      <c r="D249" s="147"/>
      <c r="E249" s="424" t="str">
        <f>IF(ISBLANK('02入力票（その２）'!$G$168),"年　　　月　　　日",'02入力票（その２）'!$G$168)</f>
        <v>年　　　月　　　日</v>
      </c>
      <c r="F249" s="424"/>
      <c r="G249" s="424"/>
      <c r="H249" s="91"/>
      <c r="I249" s="91"/>
      <c r="J249" s="91"/>
      <c r="K249" s="91"/>
      <c r="L249" s="91"/>
      <c r="M249" s="91"/>
      <c r="N249" s="91"/>
      <c r="O249" s="91"/>
      <c r="P249" s="91"/>
      <c r="Q249" s="91"/>
      <c r="R249" s="91"/>
      <c r="S249" s="91"/>
      <c r="T249" s="91"/>
    </row>
    <row r="250" spans="2:20" ht="15" customHeight="1">
      <c r="B250" s="91"/>
      <c r="C250" s="91"/>
      <c r="D250" s="91"/>
      <c r="E250" s="91"/>
      <c r="F250" s="91"/>
      <c r="G250" s="91"/>
      <c r="H250" s="91"/>
      <c r="I250" s="91"/>
      <c r="J250" s="91"/>
      <c r="K250" s="91"/>
      <c r="L250" s="91"/>
      <c r="M250" s="91"/>
      <c r="N250" s="91"/>
      <c r="O250" s="91"/>
      <c r="P250" s="91"/>
      <c r="Q250" s="91"/>
      <c r="R250" s="91"/>
      <c r="S250" s="91"/>
      <c r="T250" s="91"/>
    </row>
    <row r="251" spans="2:20" ht="29.25" customHeight="1">
      <c r="B251" s="91"/>
      <c r="C251" s="166"/>
      <c r="D251" s="720" t="s">
        <v>1923</v>
      </c>
      <c r="E251" s="721"/>
      <c r="F251" s="721"/>
      <c r="G251" s="721"/>
      <c r="H251" s="721"/>
      <c r="I251" s="721"/>
      <c r="J251" s="722"/>
      <c r="K251" s="457" t="s">
        <v>611</v>
      </c>
      <c r="L251" s="91"/>
      <c r="M251" s="91"/>
      <c r="N251" s="91"/>
      <c r="O251" s="91"/>
      <c r="P251" s="91"/>
      <c r="Q251" s="91"/>
      <c r="R251" s="91"/>
      <c r="S251" s="91"/>
      <c r="T251" s="91"/>
    </row>
    <row r="252" spans="2:20" ht="29.25" customHeight="1">
      <c r="B252" s="91"/>
      <c r="C252" s="166"/>
      <c r="D252" s="723"/>
      <c r="E252" s="724"/>
      <c r="F252" s="724"/>
      <c r="G252" s="724"/>
      <c r="H252" s="724"/>
      <c r="I252" s="724"/>
      <c r="J252" s="725"/>
      <c r="K252" s="457"/>
      <c r="L252" s="91"/>
      <c r="M252" s="91"/>
      <c r="N252" s="91"/>
      <c r="O252" s="91"/>
      <c r="P252" s="91"/>
      <c r="Q252" s="91"/>
      <c r="R252" s="91"/>
      <c r="S252" s="91"/>
      <c r="T252" s="91"/>
    </row>
    <row r="253" spans="2:20" ht="15" customHeight="1">
      <c r="B253" s="91"/>
      <c r="C253" s="91"/>
      <c r="D253" s="91"/>
      <c r="E253" s="91"/>
      <c r="F253" s="91"/>
      <c r="G253" s="91"/>
      <c r="H253" s="91"/>
      <c r="I253" s="91"/>
      <c r="J253" s="91"/>
      <c r="K253" s="91"/>
      <c r="L253" s="91"/>
      <c r="M253" s="91"/>
      <c r="N253" s="91"/>
      <c r="O253" s="91"/>
      <c r="P253" s="91"/>
      <c r="Q253" s="91"/>
      <c r="R253" s="91"/>
      <c r="S253" s="91"/>
      <c r="T253" s="91"/>
    </row>
    <row r="254" spans="2:20" ht="15" customHeight="1">
      <c r="B254" s="91"/>
      <c r="C254" s="91"/>
      <c r="D254" s="91"/>
      <c r="E254" s="91"/>
      <c r="F254" s="151"/>
      <c r="G254" s="425" t="s">
        <v>44</v>
      </c>
      <c r="H254" s="425"/>
      <c r="I254" s="144"/>
      <c r="J254" s="90" t="str">
        <f>CONCATENATE(G137,"　",M137)</f>
        <v>※　選択してください。　</v>
      </c>
      <c r="K254" s="90"/>
      <c r="L254" s="90"/>
      <c r="M254" s="90"/>
      <c r="N254" s="90"/>
      <c r="O254" s="90"/>
      <c r="P254" s="90"/>
      <c r="Q254" s="91"/>
      <c r="R254" s="91"/>
      <c r="S254" s="91"/>
      <c r="T254" s="91"/>
    </row>
    <row r="255" spans="2:20" ht="15" customHeight="1">
      <c r="B255" s="91"/>
      <c r="C255" s="91"/>
      <c r="D255" s="91"/>
      <c r="E255" s="91"/>
      <c r="F255" s="151"/>
      <c r="G255" s="90"/>
      <c r="H255" s="90"/>
      <c r="I255" s="91"/>
      <c r="J255" s="90"/>
      <c r="K255" s="90"/>
      <c r="L255" s="90"/>
      <c r="M255" s="90"/>
      <c r="N255" s="90"/>
      <c r="O255" s="90"/>
      <c r="P255" s="90"/>
      <c r="Q255" s="91"/>
      <c r="R255" s="91"/>
      <c r="S255" s="91"/>
      <c r="T255" s="91"/>
    </row>
    <row r="256" spans="2:20" ht="15" customHeight="1">
      <c r="B256" s="91"/>
      <c r="C256" s="91"/>
      <c r="D256" s="91"/>
      <c r="E256" s="91"/>
      <c r="F256" s="151"/>
      <c r="G256" s="425" t="s">
        <v>599</v>
      </c>
      <c r="H256" s="425"/>
      <c r="I256" s="91"/>
      <c r="J256" s="90" t="str">
        <f>G140</f>
        <v/>
      </c>
      <c r="K256" s="90"/>
      <c r="L256" s="90"/>
      <c r="M256" s="90"/>
      <c r="N256" s="90"/>
      <c r="O256" s="90"/>
      <c r="P256" s="90"/>
      <c r="Q256" s="91"/>
      <c r="R256" s="91"/>
      <c r="S256" s="91"/>
      <c r="T256" s="91"/>
    </row>
    <row r="257" spans="2:20" ht="15" customHeight="1">
      <c r="B257" s="91"/>
      <c r="C257" s="91"/>
      <c r="D257" s="91"/>
      <c r="E257" s="91"/>
      <c r="F257" s="151"/>
      <c r="G257" s="90"/>
      <c r="H257" s="90"/>
      <c r="I257" s="91"/>
      <c r="J257" s="90" t="str">
        <f>G143</f>
        <v/>
      </c>
      <c r="K257" s="90"/>
      <c r="L257" s="90"/>
      <c r="M257" s="90"/>
      <c r="N257" s="90"/>
      <c r="O257" s="90"/>
      <c r="P257" s="90"/>
      <c r="Q257" s="91"/>
      <c r="R257" s="91"/>
      <c r="S257" s="91"/>
      <c r="T257" s="91"/>
    </row>
    <row r="258" spans="2:20" ht="15" customHeight="1">
      <c r="B258" s="91"/>
      <c r="C258" s="91"/>
      <c r="D258" s="91"/>
      <c r="E258" s="91"/>
      <c r="F258" s="151"/>
      <c r="G258" s="425" t="s">
        <v>648</v>
      </c>
      <c r="H258" s="425"/>
      <c r="I258" s="166"/>
      <c r="J258" s="90" t="str">
        <f>J143</f>
        <v/>
      </c>
      <c r="K258" s="90"/>
      <c r="L258" s="90"/>
      <c r="M258" s="90"/>
      <c r="N258" s="161" t="s">
        <v>649</v>
      </c>
      <c r="O258" s="90"/>
      <c r="Q258" s="91"/>
      <c r="R258" s="91"/>
      <c r="S258" s="91"/>
      <c r="T258" s="91"/>
    </row>
    <row r="259" spans="2:20" ht="15" customHeight="1">
      <c r="B259" s="91"/>
      <c r="C259" s="91"/>
      <c r="D259" s="91"/>
      <c r="E259" s="91"/>
      <c r="F259" s="91"/>
      <c r="G259" s="90"/>
      <c r="H259" s="90"/>
      <c r="I259" s="91"/>
      <c r="J259" s="90"/>
      <c r="K259" s="90"/>
      <c r="L259" s="90"/>
      <c r="M259" s="90"/>
      <c r="N259" s="90"/>
      <c r="O259" s="90"/>
      <c r="P259" s="91"/>
      <c r="Q259" s="91"/>
      <c r="R259" s="91"/>
      <c r="S259" s="91"/>
      <c r="T259" s="91"/>
    </row>
    <row r="260" spans="2:20" ht="15" customHeight="1">
      <c r="B260" s="91"/>
      <c r="C260" s="91"/>
      <c r="D260" s="91"/>
      <c r="E260" s="91"/>
      <c r="F260" s="91"/>
      <c r="G260" s="91"/>
      <c r="H260" s="91"/>
      <c r="I260" s="91"/>
      <c r="J260" s="91"/>
      <c r="K260" s="91"/>
      <c r="L260" s="91"/>
      <c r="M260" s="91"/>
      <c r="N260" s="91"/>
      <c r="O260" s="91"/>
      <c r="P260" s="91"/>
      <c r="Q260" s="91"/>
      <c r="R260" s="91"/>
      <c r="S260" s="91"/>
      <c r="T260" s="91"/>
    </row>
    <row r="261" spans="2:20" ht="15" customHeight="1">
      <c r="B261" s="91"/>
      <c r="C261" s="91"/>
      <c r="D261" s="91"/>
      <c r="E261" s="2" t="s">
        <v>650</v>
      </c>
      <c r="F261" s="91"/>
      <c r="G261" s="91"/>
      <c r="H261" s="91"/>
      <c r="I261" s="91"/>
      <c r="J261" s="91"/>
      <c r="K261" s="91"/>
      <c r="L261" s="91"/>
      <c r="M261" s="91"/>
      <c r="N261" s="91"/>
      <c r="O261" s="91"/>
      <c r="P261" s="91"/>
      <c r="Q261" s="91"/>
      <c r="R261" s="91"/>
      <c r="S261" s="91"/>
      <c r="T261" s="91"/>
    </row>
    <row r="262" spans="2:20" ht="15" customHeight="1">
      <c r="B262" s="91"/>
      <c r="C262" s="91"/>
      <c r="D262" s="91"/>
      <c r="E262" s="172" t="s">
        <v>651</v>
      </c>
      <c r="F262" s="91"/>
      <c r="G262" s="91"/>
      <c r="H262" s="91"/>
      <c r="I262" s="91"/>
      <c r="J262" s="91"/>
      <c r="K262" s="91"/>
      <c r="L262" s="91"/>
      <c r="M262" s="91"/>
      <c r="N262" s="91"/>
      <c r="O262" s="91"/>
      <c r="Q262" s="145"/>
      <c r="R262" s="142"/>
      <c r="S262" s="91"/>
      <c r="T262" s="91"/>
    </row>
    <row r="263" spans="2:20" ht="15" customHeight="1">
      <c r="B263" s="91"/>
      <c r="C263" s="91"/>
      <c r="D263" s="91"/>
      <c r="E263" s="172" t="s">
        <v>652</v>
      </c>
      <c r="F263" s="172"/>
      <c r="G263" s="172"/>
      <c r="H263" s="172"/>
      <c r="I263" s="172"/>
      <c r="J263" s="172"/>
      <c r="K263" s="172"/>
      <c r="L263" s="172"/>
      <c r="M263" s="91"/>
      <c r="N263" s="91"/>
      <c r="O263" s="91"/>
      <c r="P263" s="91"/>
      <c r="Q263" s="91"/>
      <c r="S263" s="91"/>
      <c r="T263" s="91"/>
    </row>
    <row r="264" spans="2:20" ht="19.5" customHeight="1">
      <c r="B264" s="2"/>
      <c r="C264" s="2"/>
      <c r="D264" s="2"/>
      <c r="E264" s="2"/>
      <c r="F264" s="2"/>
      <c r="G264" s="2"/>
      <c r="H264" s="2"/>
      <c r="I264" s="2"/>
      <c r="J264" s="2"/>
      <c r="K264" s="2"/>
      <c r="L264" s="2"/>
      <c r="M264" s="2"/>
      <c r="N264" s="2"/>
      <c r="O264" s="2"/>
      <c r="P264" s="91"/>
      <c r="Q264" s="91"/>
      <c r="R264" s="91"/>
      <c r="S264" s="91"/>
      <c r="T264" s="91"/>
    </row>
    <row r="265" spans="2:20" ht="19.5" customHeight="1">
      <c r="B265" s="2"/>
      <c r="C265" s="2"/>
      <c r="D265" s="2"/>
      <c r="E265" s="2"/>
      <c r="F265" s="2"/>
      <c r="G265" s="2"/>
      <c r="H265" s="2"/>
      <c r="I265" s="2"/>
      <c r="J265" s="2"/>
      <c r="K265" s="2"/>
      <c r="L265" s="2"/>
      <c r="M265" s="2"/>
      <c r="N265" s="2"/>
      <c r="O265" s="2"/>
      <c r="P265" s="91"/>
      <c r="Q265" s="91"/>
      <c r="R265" s="91"/>
      <c r="S265" s="91"/>
      <c r="T265" s="91"/>
    </row>
    <row r="266" spans="2:20" ht="21.95" customHeight="1">
      <c r="B266" s="432" t="s">
        <v>1676</v>
      </c>
      <c r="C266" s="432"/>
      <c r="D266" s="432"/>
      <c r="E266" s="432"/>
      <c r="F266" s="432"/>
      <c r="G266" s="432"/>
      <c r="H266" s="432"/>
      <c r="I266" s="432"/>
      <c r="J266" s="432"/>
      <c r="K266" s="432"/>
      <c r="L266" s="432"/>
      <c r="M266" s="432"/>
      <c r="N266" s="432"/>
      <c r="O266" s="432"/>
      <c r="P266" s="432"/>
      <c r="Q266" s="432"/>
      <c r="R266" s="432"/>
      <c r="S266" s="91"/>
      <c r="T266" s="91"/>
    </row>
    <row r="267" spans="2:20" ht="15" customHeight="1">
      <c r="B267" s="2"/>
      <c r="C267" s="2"/>
      <c r="D267" s="173"/>
      <c r="E267" s="173"/>
      <c r="F267" s="1"/>
      <c r="G267" s="1"/>
      <c r="H267" s="1"/>
      <c r="I267" s="1"/>
      <c r="J267" s="1"/>
      <c r="K267" s="1"/>
      <c r="L267" s="1"/>
      <c r="M267" s="1"/>
      <c r="N267" s="1"/>
      <c r="O267" s="2"/>
      <c r="P267" s="91"/>
      <c r="Q267" s="91"/>
      <c r="R267" s="91"/>
      <c r="S267" s="91"/>
      <c r="T267" s="91"/>
    </row>
    <row r="268" spans="2:20" ht="15" customHeight="1">
      <c r="B268" s="91"/>
      <c r="C268" s="91"/>
      <c r="D268" s="172"/>
      <c r="E268" s="172"/>
      <c r="F268" s="172"/>
      <c r="G268" s="172"/>
      <c r="H268" s="172"/>
      <c r="I268" s="172"/>
      <c r="J268" s="172"/>
      <c r="K268" s="172"/>
      <c r="L268" s="172"/>
      <c r="M268" s="172"/>
      <c r="N268" s="172"/>
      <c r="O268" s="172"/>
      <c r="P268" s="172"/>
      <c r="Q268" s="172"/>
      <c r="R268" s="91"/>
      <c r="S268" s="91"/>
      <c r="T268" s="91"/>
    </row>
    <row r="269" spans="2:20" ht="15" customHeight="1">
      <c r="B269" s="91"/>
      <c r="C269" s="289" t="s">
        <v>1898</v>
      </c>
      <c r="D269" s="172"/>
      <c r="E269" s="172"/>
      <c r="F269" s="172"/>
      <c r="G269" s="172"/>
      <c r="H269" s="172"/>
      <c r="I269" s="172"/>
      <c r="J269" s="172"/>
      <c r="K269" s="172"/>
      <c r="L269" s="172"/>
      <c r="M269" s="172"/>
      <c r="N269" s="172"/>
      <c r="O269" s="172"/>
      <c r="P269" s="172"/>
      <c r="Q269" s="172"/>
      <c r="R269" s="91"/>
      <c r="S269" s="91"/>
      <c r="T269" s="91"/>
    </row>
    <row r="270" spans="2:20" ht="15" customHeight="1">
      <c r="B270" s="91"/>
      <c r="C270" s="289" t="s">
        <v>1675</v>
      </c>
      <c r="D270" s="172"/>
      <c r="E270" s="172"/>
      <c r="F270" s="172"/>
      <c r="G270" s="172"/>
      <c r="H270" s="172"/>
      <c r="I270" s="172"/>
      <c r="J270" s="172"/>
      <c r="K270" s="172"/>
      <c r="L270" s="172"/>
      <c r="M270" s="172"/>
      <c r="N270" s="172"/>
      <c r="O270" s="172"/>
      <c r="P270" s="172"/>
      <c r="Q270" s="172"/>
      <c r="R270" s="91"/>
      <c r="S270" s="91"/>
      <c r="T270" s="91"/>
    </row>
    <row r="271" spans="2:20" ht="15" customHeight="1">
      <c r="B271" s="91"/>
      <c r="C271" s="289"/>
      <c r="D271" s="172"/>
      <c r="E271" s="172"/>
      <c r="F271" s="172"/>
      <c r="G271" s="172"/>
      <c r="H271" s="172"/>
      <c r="I271" s="172"/>
      <c r="J271" s="172"/>
      <c r="K271" s="172"/>
      <c r="L271" s="172"/>
      <c r="M271" s="172"/>
      <c r="N271" s="172"/>
      <c r="O271" s="172"/>
      <c r="P271" s="172"/>
      <c r="Q271" s="172"/>
      <c r="R271" s="91"/>
      <c r="S271" s="91"/>
      <c r="T271" s="91"/>
    </row>
    <row r="272" spans="2:20" ht="15" customHeight="1">
      <c r="B272" s="91"/>
      <c r="C272" s="289"/>
      <c r="D272" s="172"/>
      <c r="E272" s="172"/>
      <c r="F272" s="172"/>
      <c r="G272" s="172"/>
      <c r="H272" s="172"/>
      <c r="I272" s="172"/>
      <c r="J272" s="172"/>
      <c r="K272" s="172"/>
      <c r="L272" s="172"/>
      <c r="M272" s="172"/>
      <c r="N272" s="172"/>
      <c r="O272" s="172"/>
      <c r="P272" s="172"/>
      <c r="Q272" s="172"/>
      <c r="R272" s="91"/>
      <c r="S272" s="91"/>
      <c r="T272" s="91"/>
    </row>
    <row r="273" spans="2:20" ht="15" customHeight="1">
      <c r="B273" s="91"/>
      <c r="C273" s="91"/>
      <c r="D273" s="147"/>
      <c r="E273" s="424" t="str">
        <f>IF(ISBLANK('02入力票（その２）'!$G$168),"年　　　月　　　日",'02入力票（その２）'!$G$168)</f>
        <v>年　　　月　　　日</v>
      </c>
      <c r="F273" s="424"/>
      <c r="G273" s="424"/>
      <c r="H273" s="91"/>
      <c r="I273" s="91"/>
      <c r="J273" s="91"/>
      <c r="K273" s="91"/>
      <c r="L273" s="91"/>
      <c r="M273" s="91"/>
      <c r="N273" s="91"/>
      <c r="O273" s="91"/>
      <c r="P273" s="91"/>
      <c r="Q273" s="91"/>
      <c r="R273" s="91"/>
      <c r="S273" s="91"/>
      <c r="T273" s="91"/>
    </row>
    <row r="274" spans="2:20" ht="15" customHeight="1">
      <c r="B274" s="91"/>
      <c r="C274" s="91"/>
      <c r="D274" s="91"/>
      <c r="E274" s="91"/>
      <c r="F274" s="91"/>
      <c r="G274" s="91"/>
      <c r="H274" s="91"/>
      <c r="I274" s="91"/>
      <c r="J274" s="91"/>
      <c r="K274" s="91"/>
      <c r="L274" s="91"/>
      <c r="M274" s="91"/>
      <c r="N274" s="91"/>
      <c r="O274" s="91"/>
      <c r="P274" s="91"/>
      <c r="Q274" s="91"/>
      <c r="R274" s="91"/>
      <c r="S274" s="91"/>
      <c r="T274" s="91"/>
    </row>
    <row r="275" spans="2:20" ht="29.25" customHeight="1">
      <c r="B275" s="91"/>
      <c r="C275" s="166"/>
      <c r="D275" s="726" t="s">
        <v>1923</v>
      </c>
      <c r="E275" s="727"/>
      <c r="F275" s="727"/>
      <c r="G275" s="727"/>
      <c r="H275" s="727"/>
      <c r="I275" s="727"/>
      <c r="J275" s="727"/>
      <c r="K275" s="457" t="s">
        <v>611</v>
      </c>
      <c r="L275" s="91"/>
      <c r="M275" s="91"/>
      <c r="N275" s="91"/>
      <c r="O275" s="91"/>
      <c r="P275" s="91"/>
      <c r="Q275" s="91"/>
      <c r="R275" s="91"/>
      <c r="S275" s="91"/>
      <c r="T275" s="91"/>
    </row>
    <row r="276" spans="2:20" ht="29.25" customHeight="1">
      <c r="B276" s="91"/>
      <c r="C276" s="166"/>
      <c r="D276" s="727"/>
      <c r="E276" s="727"/>
      <c r="F276" s="727"/>
      <c r="G276" s="727"/>
      <c r="H276" s="727"/>
      <c r="I276" s="727"/>
      <c r="J276" s="727"/>
      <c r="K276" s="457"/>
      <c r="L276" s="91"/>
      <c r="M276" s="91"/>
      <c r="N276" s="91"/>
      <c r="O276" s="91"/>
      <c r="P276" s="91"/>
      <c r="Q276" s="91"/>
      <c r="R276" s="91"/>
      <c r="S276" s="91"/>
      <c r="T276" s="91"/>
    </row>
    <row r="277" spans="2:20" ht="15" customHeight="1">
      <c r="B277" s="91"/>
      <c r="C277" s="91"/>
      <c r="D277" s="91"/>
      <c r="E277" s="91"/>
      <c r="F277" s="91"/>
      <c r="G277" s="91"/>
      <c r="H277" s="91"/>
      <c r="I277" s="91"/>
      <c r="J277" s="91"/>
      <c r="K277" s="91"/>
      <c r="L277" s="91"/>
      <c r="M277" s="91"/>
      <c r="N277" s="91"/>
      <c r="O277" s="91"/>
      <c r="P277" s="91"/>
      <c r="Q277" s="91"/>
      <c r="R277" s="91"/>
      <c r="S277" s="91"/>
      <c r="T277" s="91"/>
    </row>
    <row r="278" spans="2:20" ht="15" customHeight="1">
      <c r="B278" s="91"/>
      <c r="C278" s="91"/>
      <c r="D278" s="91"/>
      <c r="E278" s="91"/>
      <c r="F278" s="151"/>
      <c r="G278" s="425" t="s">
        <v>44</v>
      </c>
      <c r="H278" s="425"/>
      <c r="I278" s="144"/>
      <c r="J278" s="90" t="str">
        <f>CONCATENATE(G137,"　",M137)</f>
        <v>※　選択してください。　</v>
      </c>
      <c r="K278" s="90"/>
      <c r="L278" s="90"/>
      <c r="M278" s="90"/>
      <c r="N278" s="90"/>
      <c r="O278" s="90"/>
      <c r="P278" s="90"/>
      <c r="Q278" s="91"/>
      <c r="R278" s="91"/>
      <c r="S278" s="91"/>
      <c r="T278" s="91"/>
    </row>
    <row r="279" spans="2:20" ht="15" customHeight="1">
      <c r="B279" s="91"/>
      <c r="C279" s="91"/>
      <c r="D279" s="91"/>
      <c r="E279" s="91"/>
      <c r="F279" s="151"/>
      <c r="G279" s="90"/>
      <c r="H279" s="90"/>
      <c r="I279" s="91"/>
      <c r="J279" s="90"/>
      <c r="K279" s="90"/>
      <c r="L279" s="90"/>
      <c r="M279" s="90"/>
      <c r="N279" s="90"/>
      <c r="O279" s="90"/>
      <c r="P279" s="90"/>
      <c r="Q279" s="91"/>
      <c r="R279" s="91"/>
      <c r="S279" s="91"/>
      <c r="T279" s="91"/>
    </row>
    <row r="280" spans="2:20" ht="15" customHeight="1">
      <c r="B280" s="91"/>
      <c r="C280" s="91"/>
      <c r="D280" s="91"/>
      <c r="E280" s="91"/>
      <c r="F280" s="151"/>
      <c r="G280" s="425" t="s">
        <v>599</v>
      </c>
      <c r="H280" s="425"/>
      <c r="I280" s="91"/>
      <c r="J280" s="90" t="str">
        <f>G140</f>
        <v/>
      </c>
      <c r="K280" s="90"/>
      <c r="L280" s="90"/>
      <c r="M280" s="90"/>
      <c r="N280" s="90"/>
      <c r="O280" s="90"/>
      <c r="P280" s="90"/>
      <c r="Q280" s="91"/>
      <c r="R280" s="91"/>
      <c r="S280" s="91"/>
      <c r="T280" s="91"/>
    </row>
    <row r="281" spans="2:20" ht="15" customHeight="1">
      <c r="B281" s="91"/>
      <c r="C281" s="91"/>
      <c r="D281" s="91"/>
      <c r="E281" s="91"/>
      <c r="F281" s="151"/>
      <c r="G281" s="90"/>
      <c r="H281" s="90"/>
      <c r="I281" s="91"/>
      <c r="J281" s="90" t="str">
        <f>G143</f>
        <v/>
      </c>
      <c r="K281" s="90"/>
      <c r="L281" s="90"/>
      <c r="M281" s="90"/>
      <c r="N281" s="90"/>
      <c r="O281" s="90"/>
      <c r="P281" s="90"/>
      <c r="Q281" s="91"/>
      <c r="R281" s="91"/>
      <c r="S281" s="91"/>
      <c r="T281" s="91"/>
    </row>
    <row r="282" spans="2:20" ht="15" customHeight="1">
      <c r="B282" s="91"/>
      <c r="C282" s="91"/>
      <c r="D282" s="91"/>
      <c r="E282" s="91"/>
      <c r="F282" s="151"/>
      <c r="G282" s="425" t="s">
        <v>648</v>
      </c>
      <c r="H282" s="425"/>
      <c r="I282" s="166"/>
      <c r="J282" s="90" t="str">
        <f>J143</f>
        <v/>
      </c>
      <c r="K282" s="90"/>
      <c r="L282" s="90"/>
      <c r="M282" s="90"/>
      <c r="N282" s="161" t="s">
        <v>649</v>
      </c>
      <c r="O282" s="90"/>
      <c r="Q282" s="91"/>
      <c r="R282" s="91"/>
      <c r="S282" s="91"/>
      <c r="T282" s="91"/>
    </row>
    <row r="283" spans="2:20" ht="15" customHeight="1">
      <c r="B283" s="91"/>
      <c r="C283" s="91"/>
      <c r="D283" s="91"/>
      <c r="E283" s="91"/>
      <c r="F283" s="91"/>
      <c r="G283" s="90"/>
      <c r="H283" s="90"/>
      <c r="I283" s="91"/>
      <c r="J283" s="90"/>
      <c r="K283" s="90"/>
      <c r="L283" s="90"/>
      <c r="M283" s="90"/>
      <c r="N283" s="90"/>
      <c r="O283" s="90"/>
      <c r="P283" s="91"/>
      <c r="Q283" s="91"/>
      <c r="R283" s="91"/>
      <c r="S283" s="91"/>
      <c r="T283" s="91"/>
    </row>
    <row r="284" spans="2:20">
      <c r="B284" s="91"/>
      <c r="C284" s="91"/>
      <c r="D284" s="91"/>
      <c r="E284" s="91"/>
      <c r="F284" s="91"/>
      <c r="G284" s="91"/>
      <c r="H284" s="91"/>
      <c r="I284" s="91"/>
      <c r="J284" s="91"/>
      <c r="K284" s="91"/>
      <c r="L284" s="91"/>
      <c r="M284" s="91"/>
      <c r="N284" s="91"/>
      <c r="O284" s="91"/>
      <c r="P284" s="91"/>
      <c r="Q284" s="91"/>
      <c r="R284" s="91"/>
      <c r="S284" s="91"/>
      <c r="T284" s="91"/>
    </row>
    <row r="285" spans="2:20">
      <c r="B285" s="91" t="s">
        <v>653</v>
      </c>
      <c r="C285" s="91"/>
      <c r="D285" s="91"/>
      <c r="E285" s="91"/>
      <c r="F285" s="91"/>
      <c r="G285" s="91"/>
      <c r="H285" s="91"/>
      <c r="I285" s="91"/>
      <c r="J285" s="91"/>
      <c r="K285" s="91"/>
      <c r="L285" s="91"/>
      <c r="M285" s="91"/>
      <c r="N285" s="91"/>
      <c r="O285" s="91"/>
      <c r="P285" s="91"/>
      <c r="Q285" s="91"/>
      <c r="R285" s="91"/>
      <c r="S285" s="91"/>
      <c r="T285" s="91"/>
    </row>
    <row r="286" spans="2:20">
      <c r="B286" s="91"/>
      <c r="C286" s="91" t="s">
        <v>1111</v>
      </c>
      <c r="D286" s="91" t="s">
        <v>1111</v>
      </c>
      <c r="E286" s="91"/>
      <c r="F286" s="91"/>
      <c r="G286" s="91"/>
      <c r="H286" s="91"/>
      <c r="I286" s="91"/>
      <c r="J286" s="91"/>
      <c r="K286" s="91"/>
      <c r="L286" s="91"/>
      <c r="M286" s="91"/>
      <c r="N286" s="91"/>
      <c r="O286" s="91"/>
      <c r="P286" s="91"/>
      <c r="Q286" s="91"/>
      <c r="R286" s="91"/>
      <c r="S286" s="91"/>
      <c r="T286" s="91"/>
    </row>
    <row r="287" spans="2:20">
      <c r="B287" s="91"/>
      <c r="C287" s="186" t="s">
        <v>167</v>
      </c>
      <c r="D287" s="91" t="s">
        <v>654</v>
      </c>
      <c r="E287" s="91"/>
      <c r="F287" s="91"/>
      <c r="G287" s="91"/>
      <c r="H287" s="91"/>
      <c r="I287" s="91"/>
      <c r="J287" s="91"/>
      <c r="K287" s="91"/>
      <c r="L287" s="91"/>
      <c r="M287" s="91"/>
      <c r="N287" s="91"/>
      <c r="O287" s="91"/>
      <c r="P287" s="91"/>
      <c r="Q287" s="91"/>
      <c r="R287" s="91"/>
      <c r="S287" s="91"/>
      <c r="T287" s="91"/>
    </row>
    <row r="288" spans="2:20">
      <c r="B288" s="91"/>
      <c r="C288" s="186" t="s">
        <v>171</v>
      </c>
      <c r="D288" s="91" t="s">
        <v>655</v>
      </c>
      <c r="E288" s="91"/>
      <c r="F288" s="91"/>
      <c r="G288" s="91"/>
      <c r="H288" s="91"/>
      <c r="I288" s="91"/>
      <c r="J288" s="91"/>
      <c r="K288" s="91"/>
      <c r="L288" s="91"/>
      <c r="M288" s="91"/>
      <c r="N288" s="91"/>
      <c r="O288" s="91"/>
      <c r="P288" s="91"/>
      <c r="Q288" s="91"/>
      <c r="R288" s="91"/>
      <c r="S288" s="91"/>
      <c r="T288" s="91"/>
    </row>
    <row r="289" spans="2:20">
      <c r="B289" s="91"/>
      <c r="C289" s="186" t="s">
        <v>560</v>
      </c>
      <c r="D289" s="91" t="s">
        <v>656</v>
      </c>
      <c r="E289" s="91"/>
      <c r="F289" s="91"/>
      <c r="G289" s="91"/>
      <c r="H289" s="91"/>
      <c r="I289" s="91"/>
      <c r="J289" s="91"/>
      <c r="K289" s="91"/>
      <c r="L289" s="91"/>
      <c r="M289" s="91"/>
      <c r="N289" s="91"/>
      <c r="O289" s="91"/>
      <c r="P289" s="91"/>
      <c r="Q289" s="91"/>
      <c r="R289" s="91"/>
      <c r="S289" s="91"/>
      <c r="T289" s="91"/>
    </row>
    <row r="290" spans="2:20">
      <c r="B290" s="91"/>
      <c r="C290" s="186" t="s">
        <v>657</v>
      </c>
      <c r="D290" s="91" t="s">
        <v>658</v>
      </c>
      <c r="E290" s="91"/>
      <c r="F290" s="91"/>
      <c r="G290" s="91"/>
      <c r="H290" s="91"/>
      <c r="I290" s="91"/>
      <c r="J290" s="91"/>
      <c r="K290" s="91"/>
      <c r="L290" s="91"/>
      <c r="M290" s="91"/>
      <c r="N290" s="91"/>
      <c r="O290" s="91"/>
      <c r="P290" s="91"/>
      <c r="Q290" s="91"/>
      <c r="R290" s="91"/>
      <c r="S290" s="91"/>
      <c r="T290" s="91"/>
    </row>
    <row r="291" spans="2:20">
      <c r="B291" s="91"/>
      <c r="C291" s="186" t="s">
        <v>180</v>
      </c>
      <c r="D291" s="91" t="s">
        <v>659</v>
      </c>
      <c r="E291" s="91"/>
      <c r="F291" s="91"/>
      <c r="G291" s="91"/>
      <c r="H291" s="91"/>
      <c r="I291" s="91"/>
      <c r="J291" s="91"/>
      <c r="K291" s="91"/>
      <c r="L291" s="91"/>
      <c r="M291" s="91"/>
      <c r="N291" s="91"/>
      <c r="O291" s="91"/>
      <c r="P291" s="91"/>
      <c r="Q291" s="91"/>
      <c r="R291" s="91"/>
      <c r="S291" s="91"/>
      <c r="T291" s="91"/>
    </row>
    <row r="292" spans="2:20">
      <c r="B292" s="91"/>
      <c r="C292" s="186" t="s">
        <v>568</v>
      </c>
      <c r="D292" s="91" t="s">
        <v>660</v>
      </c>
      <c r="E292" s="91"/>
      <c r="F292" s="91"/>
      <c r="G292" s="91"/>
      <c r="H292" s="91"/>
      <c r="I292" s="91"/>
      <c r="J292" s="91"/>
      <c r="K292" s="91"/>
      <c r="L292" s="91"/>
      <c r="M292" s="91"/>
      <c r="N292" s="91"/>
      <c r="O292" s="91"/>
      <c r="P292" s="91"/>
      <c r="Q292" s="91"/>
      <c r="R292" s="91"/>
      <c r="S292" s="91"/>
      <c r="T292" s="91"/>
    </row>
    <row r="293" spans="2:20">
      <c r="B293" s="91"/>
      <c r="C293" s="186" t="s">
        <v>571</v>
      </c>
      <c r="D293" s="91" t="s">
        <v>661</v>
      </c>
      <c r="E293" s="91"/>
      <c r="F293" s="91"/>
      <c r="G293" s="91"/>
      <c r="H293" s="91"/>
      <c r="I293" s="91"/>
      <c r="J293" s="91"/>
      <c r="K293" s="91"/>
      <c r="L293" s="91"/>
      <c r="M293" s="91"/>
      <c r="N293" s="91"/>
      <c r="O293" s="91"/>
      <c r="P293" s="91"/>
      <c r="Q293" s="91"/>
      <c r="R293" s="91"/>
      <c r="S293" s="91"/>
      <c r="T293" s="91"/>
    </row>
    <row r="294" spans="2:20">
      <c r="B294" s="91"/>
      <c r="C294" s="186" t="s">
        <v>597</v>
      </c>
      <c r="D294" s="91" t="s">
        <v>662</v>
      </c>
      <c r="E294" s="91"/>
      <c r="F294" s="91"/>
      <c r="G294" s="91"/>
      <c r="H294" s="91"/>
      <c r="I294" s="91"/>
      <c r="J294" s="91"/>
      <c r="K294" s="91"/>
      <c r="L294" s="91"/>
      <c r="M294" s="91"/>
      <c r="N294" s="91"/>
      <c r="O294" s="91"/>
      <c r="P294" s="91"/>
      <c r="Q294" s="91"/>
      <c r="R294" s="91"/>
      <c r="S294" s="91"/>
      <c r="T294" s="91"/>
    </row>
    <row r="295" spans="2:20">
      <c r="B295" s="91"/>
      <c r="C295" s="186" t="s">
        <v>192</v>
      </c>
      <c r="D295" s="91" t="s">
        <v>663</v>
      </c>
      <c r="E295" s="91"/>
      <c r="F295" s="91"/>
      <c r="G295" s="91"/>
      <c r="H295" s="91"/>
      <c r="I295" s="91"/>
      <c r="J295" s="91"/>
      <c r="K295" s="91"/>
      <c r="L295" s="91"/>
      <c r="M295" s="91"/>
      <c r="N295" s="91"/>
      <c r="O295" s="91"/>
      <c r="P295" s="91"/>
      <c r="Q295" s="91"/>
      <c r="R295" s="91"/>
      <c r="S295" s="91"/>
      <c r="T295" s="91"/>
    </row>
    <row r="296" spans="2:20">
      <c r="B296" s="91"/>
      <c r="C296" s="186" t="s">
        <v>579</v>
      </c>
      <c r="D296" s="91" t="s">
        <v>664</v>
      </c>
      <c r="E296" s="91"/>
      <c r="F296" s="91"/>
      <c r="G296" s="91"/>
      <c r="H296" s="91"/>
      <c r="I296" s="91"/>
      <c r="J296" s="91"/>
      <c r="K296" s="91"/>
      <c r="L296" s="91"/>
      <c r="M296" s="91"/>
      <c r="N296" s="91"/>
      <c r="O296" s="91"/>
      <c r="P296" s="91"/>
      <c r="Q296" s="91"/>
      <c r="R296" s="91"/>
      <c r="S296" s="91"/>
      <c r="T296" s="91"/>
    </row>
    <row r="297" spans="2:20">
      <c r="B297" s="91"/>
      <c r="C297" s="186" t="s">
        <v>581</v>
      </c>
      <c r="D297" s="186" t="s">
        <v>665</v>
      </c>
      <c r="E297" s="91"/>
      <c r="F297" s="91"/>
      <c r="G297" s="91"/>
      <c r="H297" s="91"/>
      <c r="I297" s="91"/>
      <c r="J297" s="91"/>
      <c r="K297" s="91"/>
      <c r="L297" s="91"/>
      <c r="M297" s="91"/>
      <c r="N297" s="91"/>
      <c r="O297" s="91"/>
      <c r="P297" s="91"/>
      <c r="Q297" s="91"/>
      <c r="R297" s="91"/>
      <c r="S297" s="91"/>
      <c r="T297" s="91"/>
    </row>
    <row r="298" spans="2:20">
      <c r="B298" s="91"/>
      <c r="C298" s="186" t="s">
        <v>583</v>
      </c>
      <c r="D298" s="186" t="s">
        <v>666</v>
      </c>
      <c r="E298" s="91"/>
      <c r="F298" s="91"/>
      <c r="G298" s="91"/>
      <c r="H298" s="91"/>
      <c r="I298" s="91"/>
      <c r="J298" s="91"/>
      <c r="K298" s="91"/>
      <c r="L298" s="91"/>
      <c r="M298" s="91"/>
      <c r="N298" s="91"/>
      <c r="O298" s="91"/>
      <c r="P298" s="91"/>
      <c r="Q298" s="91"/>
      <c r="R298" s="91"/>
      <c r="S298" s="91"/>
      <c r="T298" s="91"/>
    </row>
    <row r="299" spans="2:20">
      <c r="B299" s="91"/>
      <c r="C299" s="91"/>
      <c r="D299" s="91"/>
      <c r="E299" s="91"/>
      <c r="F299" s="91"/>
      <c r="G299" s="91"/>
      <c r="H299" s="91"/>
      <c r="I299" s="91"/>
      <c r="J299" s="91"/>
      <c r="K299" s="91"/>
      <c r="L299" s="91"/>
      <c r="M299" s="91"/>
      <c r="N299" s="91"/>
      <c r="O299" s="91"/>
      <c r="P299" s="91"/>
      <c r="Q299" s="91"/>
      <c r="R299" s="91"/>
      <c r="S299" s="91"/>
      <c r="T299" s="91"/>
    </row>
    <row r="300" spans="2:20">
      <c r="B300" s="91"/>
      <c r="C300" s="91" t="s">
        <v>1111</v>
      </c>
      <c r="D300" s="91"/>
      <c r="E300" s="91"/>
      <c r="F300" s="91"/>
      <c r="G300" s="91"/>
      <c r="H300" s="91"/>
      <c r="I300" s="91"/>
      <c r="J300" s="91"/>
      <c r="K300" s="91"/>
      <c r="L300" s="91"/>
      <c r="M300" s="91"/>
      <c r="N300" s="91"/>
      <c r="O300" s="91"/>
      <c r="P300" s="91"/>
      <c r="Q300" s="91"/>
      <c r="R300" s="91"/>
      <c r="S300" s="91"/>
      <c r="T300" s="91"/>
    </row>
    <row r="301" spans="2:20">
      <c r="B301" s="91"/>
      <c r="C301" s="91" t="s">
        <v>1112</v>
      </c>
      <c r="D301" s="91"/>
      <c r="E301" s="91"/>
      <c r="F301" s="91"/>
      <c r="G301" s="91"/>
      <c r="H301" s="91"/>
      <c r="I301" s="91"/>
      <c r="J301" s="91"/>
      <c r="K301" s="91"/>
      <c r="L301" s="91"/>
      <c r="M301" s="91"/>
      <c r="N301" s="91"/>
      <c r="O301" s="91"/>
      <c r="P301" s="91"/>
      <c r="Q301" s="91"/>
      <c r="R301" s="91"/>
      <c r="S301" s="91"/>
      <c r="T301" s="91"/>
    </row>
    <row r="302" spans="2:20">
      <c r="B302" s="91"/>
      <c r="C302" s="91" t="s">
        <v>1113</v>
      </c>
      <c r="D302" s="91"/>
      <c r="E302" s="91"/>
      <c r="F302" s="91"/>
      <c r="G302" s="91"/>
      <c r="H302" s="91"/>
      <c r="I302" s="91"/>
      <c r="J302" s="91"/>
      <c r="K302" s="91"/>
      <c r="L302" s="91"/>
      <c r="M302" s="91"/>
      <c r="N302" s="91"/>
      <c r="O302" s="91"/>
      <c r="P302" s="91"/>
      <c r="Q302" s="91"/>
      <c r="R302" s="91"/>
      <c r="S302" s="91"/>
      <c r="T302" s="91"/>
    </row>
    <row r="303" spans="2:20">
      <c r="B303" s="91"/>
      <c r="C303" s="91" t="s">
        <v>1111</v>
      </c>
      <c r="D303" s="91"/>
      <c r="E303" s="91"/>
      <c r="F303" s="91"/>
      <c r="G303" s="91" t="s">
        <v>1114</v>
      </c>
      <c r="H303" s="91"/>
      <c r="I303" s="91"/>
      <c r="J303" s="91"/>
      <c r="K303" s="91"/>
      <c r="L303" s="91"/>
      <c r="M303" s="91" t="s">
        <v>1114</v>
      </c>
      <c r="N303" s="91"/>
      <c r="O303" s="91"/>
      <c r="P303" s="91"/>
      <c r="Q303" s="91"/>
      <c r="R303" s="91"/>
      <c r="S303" s="91"/>
      <c r="T303" s="91"/>
    </row>
    <row r="304" spans="2:20">
      <c r="B304" s="91"/>
      <c r="C304" s="146" t="s">
        <v>1115</v>
      </c>
      <c r="D304" s="146"/>
      <c r="E304" s="91" t="s">
        <v>1116</v>
      </c>
      <c r="F304" s="146"/>
      <c r="G304" s="91" t="str">
        <f t="shared" ref="G304:G367" si="5">CONCATENATE(C304,"　",E304)</f>
        <v>3101　文房具</v>
      </c>
      <c r="H304" s="91"/>
      <c r="I304" s="91"/>
      <c r="J304" s="146" t="s">
        <v>1117</v>
      </c>
      <c r="K304" s="91" t="s">
        <v>1118</v>
      </c>
      <c r="L304" s="91"/>
      <c r="M304" s="91" t="str">
        <f>CONCATENATE(J304,"　",K304)</f>
        <v>5601　建物清掃</v>
      </c>
      <c r="N304" s="91"/>
      <c r="O304" s="91"/>
      <c r="P304" s="91"/>
      <c r="Q304" s="91"/>
      <c r="R304" s="91"/>
      <c r="S304" s="91"/>
      <c r="T304" s="91"/>
    </row>
    <row r="305" spans="2:20">
      <c r="B305" s="91"/>
      <c r="C305" s="146" t="s">
        <v>1119</v>
      </c>
      <c r="D305" s="146"/>
      <c r="E305" s="91" t="s">
        <v>1120</v>
      </c>
      <c r="F305" s="91"/>
      <c r="G305" s="91" t="str">
        <f t="shared" si="5"/>
        <v>3102　パソコンサプライ用品</v>
      </c>
      <c r="H305" s="91"/>
      <c r="I305" s="91"/>
      <c r="J305" s="146" t="s">
        <v>1121</v>
      </c>
      <c r="K305" s="91" t="s">
        <v>1122</v>
      </c>
      <c r="L305" s="91"/>
      <c r="M305" s="91" t="str">
        <f t="shared" ref="M305:M351" si="6">CONCATENATE(J305,"　",K305)</f>
        <v>5602　受水槽、高架水槽、飲料水貯水槽清掃</v>
      </c>
      <c r="N305" s="91"/>
      <c r="O305" s="91"/>
      <c r="P305" s="91"/>
      <c r="Q305" s="91"/>
      <c r="R305" s="91"/>
      <c r="S305" s="91"/>
      <c r="T305" s="91"/>
    </row>
    <row r="306" spans="2:20">
      <c r="B306" s="91"/>
      <c r="C306" s="146" t="s">
        <v>1123</v>
      </c>
      <c r="D306" s="146"/>
      <c r="E306" s="91" t="s">
        <v>1124</v>
      </c>
      <c r="F306" s="91"/>
      <c r="G306" s="91" t="str">
        <f t="shared" si="5"/>
        <v>3103　印章</v>
      </c>
      <c r="H306" s="91"/>
      <c r="I306" s="91"/>
      <c r="J306" s="146" t="s">
        <v>1125</v>
      </c>
      <c r="K306" s="91" t="s">
        <v>1126</v>
      </c>
      <c r="L306" s="91"/>
      <c r="M306" s="91" t="str">
        <f t="shared" si="6"/>
        <v>5603　管清掃（管路調査、漏水調査、カメラ調査）</v>
      </c>
      <c r="N306" s="91"/>
      <c r="O306" s="91"/>
      <c r="P306" s="91"/>
      <c r="Q306" s="91"/>
      <c r="R306" s="91"/>
      <c r="S306" s="91"/>
      <c r="T306" s="91"/>
    </row>
    <row r="307" spans="2:20">
      <c r="B307" s="91"/>
      <c r="C307" s="146" t="s">
        <v>1127</v>
      </c>
      <c r="D307" s="146"/>
      <c r="E307" s="91" t="s">
        <v>1128</v>
      </c>
      <c r="F307" s="91"/>
      <c r="G307" s="91" t="str">
        <f t="shared" si="5"/>
        <v>3201　家具</v>
      </c>
      <c r="H307" s="91"/>
      <c r="I307" s="91"/>
      <c r="J307" s="146" t="s">
        <v>1129</v>
      </c>
      <c r="K307" s="91" t="s">
        <v>1130</v>
      </c>
      <c r="L307" s="91"/>
      <c r="M307" s="91" t="str">
        <f t="shared" si="6"/>
        <v>5604　浄化槽清掃</v>
      </c>
      <c r="N307" s="91"/>
      <c r="O307" s="91"/>
      <c r="P307" s="91"/>
      <c r="Q307" s="91"/>
      <c r="R307" s="91"/>
      <c r="S307" s="91"/>
      <c r="T307" s="91"/>
    </row>
    <row r="308" spans="2:20">
      <c r="B308" s="91"/>
      <c r="C308" s="146" t="s">
        <v>1131</v>
      </c>
      <c r="D308" s="146"/>
      <c r="E308" s="91" t="s">
        <v>1132</v>
      </c>
      <c r="F308" s="91"/>
      <c r="G308" s="91" t="str">
        <f t="shared" si="5"/>
        <v>3202　パソコン、周辺機器</v>
      </c>
      <c r="H308" s="91"/>
      <c r="I308" s="91"/>
      <c r="J308" s="146" t="s">
        <v>1133</v>
      </c>
      <c r="K308" s="91" t="s">
        <v>1134</v>
      </c>
      <c r="L308" s="91"/>
      <c r="M308" s="91" t="str">
        <f t="shared" si="6"/>
        <v>5605　害虫駆除</v>
      </c>
      <c r="N308" s="91"/>
      <c r="O308" s="91"/>
      <c r="P308" s="91"/>
      <c r="Q308" s="91"/>
      <c r="R308" s="91"/>
      <c r="S308" s="91"/>
      <c r="T308" s="91"/>
    </row>
    <row r="309" spans="2:20">
      <c r="B309" s="91"/>
      <c r="C309" s="146" t="s">
        <v>1135</v>
      </c>
      <c r="D309" s="146"/>
      <c r="E309" s="91" t="s">
        <v>1136</v>
      </c>
      <c r="F309" s="91"/>
      <c r="G309" s="91" t="str">
        <f t="shared" si="5"/>
        <v>3203　複写機・ファクシミリ</v>
      </c>
      <c r="H309" s="91"/>
      <c r="I309" s="91"/>
      <c r="J309" s="146" t="s">
        <v>1137</v>
      </c>
      <c r="K309" s="91" t="s">
        <v>1138</v>
      </c>
      <c r="L309" s="91"/>
      <c r="M309" s="91" t="str">
        <f t="shared" si="6"/>
        <v>5606　水質調査</v>
      </c>
      <c r="N309" s="91"/>
      <c r="O309" s="91"/>
      <c r="P309" s="91"/>
      <c r="Q309" s="91"/>
      <c r="R309" s="91"/>
      <c r="S309" s="91"/>
      <c r="T309" s="91"/>
    </row>
    <row r="310" spans="2:20">
      <c r="B310" s="91"/>
      <c r="C310" s="146" t="s">
        <v>1139</v>
      </c>
      <c r="D310" s="146"/>
      <c r="E310" s="91" t="s">
        <v>1140</v>
      </c>
      <c r="F310" s="91"/>
      <c r="G310" s="91" t="str">
        <f t="shared" si="5"/>
        <v>3204　応用機器</v>
      </c>
      <c r="H310" s="91"/>
      <c r="I310" s="91"/>
      <c r="J310" s="146" t="s">
        <v>1141</v>
      </c>
      <c r="K310" s="91" t="s">
        <v>1142</v>
      </c>
      <c r="L310" s="91"/>
      <c r="M310" s="91" t="str">
        <f t="shared" si="6"/>
        <v>5609　その他清掃</v>
      </c>
      <c r="N310" s="91"/>
      <c r="O310" s="91"/>
      <c r="P310" s="91"/>
      <c r="Q310" s="91"/>
      <c r="R310" s="91"/>
      <c r="S310" s="91"/>
      <c r="T310" s="91"/>
    </row>
    <row r="311" spans="2:20">
      <c r="B311" s="91"/>
      <c r="C311" s="146" t="s">
        <v>1143</v>
      </c>
      <c r="D311" s="146"/>
      <c r="E311" s="91" t="s">
        <v>1144</v>
      </c>
      <c r="F311" s="91"/>
      <c r="G311" s="91" t="str">
        <f t="shared" si="5"/>
        <v>3205　印刷機</v>
      </c>
      <c r="H311" s="91"/>
      <c r="I311" s="91"/>
      <c r="J311" s="146" t="s">
        <v>1145</v>
      </c>
      <c r="K311" s="91" t="s">
        <v>1146</v>
      </c>
      <c r="L311" s="91"/>
      <c r="M311" s="91" t="str">
        <f t="shared" si="6"/>
        <v>5701　除草・剪定</v>
      </c>
      <c r="N311" s="91"/>
      <c r="O311" s="91"/>
      <c r="P311" s="91"/>
      <c r="Q311" s="91"/>
      <c r="R311" s="91"/>
      <c r="S311" s="91"/>
      <c r="T311" s="91"/>
    </row>
    <row r="312" spans="2:20">
      <c r="B312" s="91"/>
      <c r="C312" s="146" t="s">
        <v>1147</v>
      </c>
      <c r="D312" s="146"/>
      <c r="E312" s="91" t="s">
        <v>1148</v>
      </c>
      <c r="F312" s="91"/>
      <c r="G312" s="91" t="str">
        <f t="shared" si="5"/>
        <v>3206　写真機</v>
      </c>
      <c r="H312" s="91"/>
      <c r="I312" s="91"/>
      <c r="J312" s="146" t="s">
        <v>1149</v>
      </c>
      <c r="K312" s="91" t="s">
        <v>1150</v>
      </c>
      <c r="L312" s="91"/>
      <c r="M312" s="91" t="str">
        <f t="shared" si="6"/>
        <v>5801　一般廃棄物収集運搬</v>
      </c>
      <c r="N312" s="91"/>
      <c r="O312" s="91"/>
      <c r="P312" s="91"/>
      <c r="Q312" s="91"/>
      <c r="R312" s="91"/>
      <c r="S312" s="91"/>
      <c r="T312" s="91"/>
    </row>
    <row r="313" spans="2:20">
      <c r="B313" s="91"/>
      <c r="C313" s="146" t="s">
        <v>1151</v>
      </c>
      <c r="D313" s="146"/>
      <c r="E313" s="91" t="s">
        <v>1152</v>
      </c>
      <c r="F313" s="91"/>
      <c r="G313" s="91" t="str">
        <f t="shared" si="5"/>
        <v>3207　映写機</v>
      </c>
      <c r="H313" s="91"/>
      <c r="I313" s="91"/>
      <c r="J313" s="146" t="s">
        <v>1153</v>
      </c>
      <c r="K313" s="91" t="s">
        <v>1154</v>
      </c>
      <c r="L313" s="91"/>
      <c r="M313" s="91" t="str">
        <f t="shared" si="6"/>
        <v>5802　一般廃棄物処分</v>
      </c>
      <c r="N313" s="91"/>
      <c r="O313" s="91"/>
      <c r="P313" s="91"/>
      <c r="Q313" s="91"/>
      <c r="R313" s="91"/>
      <c r="S313" s="91"/>
      <c r="T313" s="91"/>
    </row>
    <row r="314" spans="2:20">
      <c r="B314" s="91"/>
      <c r="C314" s="146" t="s">
        <v>1155</v>
      </c>
      <c r="D314" s="146"/>
      <c r="E314" s="91" t="s">
        <v>1156</v>
      </c>
      <c r="F314" s="91"/>
      <c r="G314" s="91" t="str">
        <f t="shared" si="5"/>
        <v>3301　図書</v>
      </c>
      <c r="H314" s="91"/>
      <c r="I314" s="91"/>
      <c r="J314" s="146" t="s">
        <v>1157</v>
      </c>
      <c r="K314" s="91" t="s">
        <v>1158</v>
      </c>
      <c r="L314" s="91"/>
      <c r="M314" s="91" t="str">
        <f t="shared" si="6"/>
        <v>5803　産業廃棄物収集運搬</v>
      </c>
      <c r="N314" s="91"/>
      <c r="O314" s="91"/>
      <c r="P314" s="91"/>
      <c r="Q314" s="91"/>
      <c r="R314" s="91"/>
      <c r="S314" s="91"/>
      <c r="T314" s="91"/>
    </row>
    <row r="315" spans="2:20">
      <c r="B315" s="91"/>
      <c r="C315" s="146" t="s">
        <v>1159</v>
      </c>
      <c r="D315" s="146"/>
      <c r="E315" s="91" t="s">
        <v>1160</v>
      </c>
      <c r="F315" s="91"/>
      <c r="G315" s="91" t="str">
        <f t="shared" si="5"/>
        <v>3302　図書館用品</v>
      </c>
      <c r="H315" s="91"/>
      <c r="I315" s="91"/>
      <c r="J315" s="146" t="s">
        <v>1161</v>
      </c>
      <c r="K315" s="91" t="s">
        <v>1162</v>
      </c>
      <c r="L315" s="91"/>
      <c r="M315" s="91" t="str">
        <f t="shared" si="6"/>
        <v>5804　産業廃棄物処分</v>
      </c>
      <c r="N315" s="91"/>
      <c r="O315" s="91"/>
      <c r="P315" s="91"/>
      <c r="Q315" s="91"/>
      <c r="R315" s="91"/>
      <c r="S315" s="91"/>
      <c r="T315" s="91"/>
    </row>
    <row r="316" spans="2:20">
      <c r="B316" s="91"/>
      <c r="C316" s="146" t="s">
        <v>1163</v>
      </c>
      <c r="D316" s="146"/>
      <c r="E316" s="91" t="s">
        <v>1164</v>
      </c>
      <c r="F316" s="91"/>
      <c r="G316" s="91" t="str">
        <f t="shared" si="5"/>
        <v>3401　楽器</v>
      </c>
      <c r="H316" s="91"/>
      <c r="I316" s="91"/>
      <c r="J316" s="146" t="s">
        <v>1165</v>
      </c>
      <c r="K316" s="91" t="s">
        <v>1166</v>
      </c>
      <c r="L316" s="91"/>
      <c r="M316" s="91" t="str">
        <f t="shared" si="6"/>
        <v>5901　建物総合管理</v>
      </c>
      <c r="N316" s="91"/>
      <c r="O316" s="91"/>
      <c r="P316" s="91"/>
      <c r="Q316" s="91"/>
      <c r="R316" s="91"/>
      <c r="S316" s="91"/>
      <c r="T316" s="91"/>
    </row>
    <row r="317" spans="2:20">
      <c r="B317" s="91"/>
      <c r="C317" s="146" t="s">
        <v>1167</v>
      </c>
      <c r="D317" s="146"/>
      <c r="E317" s="91" t="s">
        <v>1168</v>
      </c>
      <c r="F317" s="91"/>
      <c r="G317" s="91" t="str">
        <f t="shared" si="5"/>
        <v>3402　視聴覚機器</v>
      </c>
      <c r="H317" s="91"/>
      <c r="I317" s="91"/>
      <c r="J317" s="146" t="s">
        <v>1169</v>
      </c>
      <c r="K317" s="91" t="s">
        <v>1170</v>
      </c>
      <c r="L317" s="91"/>
      <c r="M317" s="91" t="str">
        <f t="shared" si="6"/>
        <v>5902　警備（常駐巡回警備）</v>
      </c>
      <c r="N317" s="91"/>
      <c r="O317" s="91"/>
      <c r="P317" s="91"/>
      <c r="Q317" s="91"/>
      <c r="R317" s="91"/>
      <c r="S317" s="91"/>
      <c r="T317" s="91"/>
    </row>
    <row r="318" spans="2:20">
      <c r="B318" s="91"/>
      <c r="C318" s="146" t="s">
        <v>1171</v>
      </c>
      <c r="D318" s="146"/>
      <c r="E318" s="91" t="s">
        <v>1172</v>
      </c>
      <c r="F318" s="91"/>
      <c r="G318" s="91" t="str">
        <f t="shared" si="5"/>
        <v>3403　幼稚園・保育園教材</v>
      </c>
      <c r="H318" s="91"/>
      <c r="I318" s="91"/>
      <c r="J318" s="146" t="s">
        <v>1173</v>
      </c>
      <c r="K318" s="91" t="s">
        <v>1174</v>
      </c>
      <c r="L318" s="91"/>
      <c r="M318" s="91" t="str">
        <f t="shared" si="6"/>
        <v>5903　警備（機械警備）</v>
      </c>
      <c r="N318" s="91"/>
      <c r="O318" s="91"/>
      <c r="P318" s="91"/>
      <c r="Q318" s="91"/>
      <c r="R318" s="91"/>
      <c r="S318" s="91"/>
      <c r="T318" s="91"/>
    </row>
    <row r="319" spans="2:20">
      <c r="B319" s="91"/>
      <c r="C319" s="146" t="s">
        <v>1175</v>
      </c>
      <c r="D319" s="146"/>
      <c r="E319" s="91" t="s">
        <v>1176</v>
      </c>
      <c r="F319" s="91"/>
      <c r="G319" s="91" t="str">
        <f t="shared" si="5"/>
        <v>3404　小学校・中学校用品</v>
      </c>
      <c r="H319" s="91"/>
      <c r="I319" s="91"/>
      <c r="J319" s="146" t="s">
        <v>1177</v>
      </c>
      <c r="K319" s="91" t="s">
        <v>1178</v>
      </c>
      <c r="L319" s="91"/>
      <c r="M319" s="91" t="str">
        <f t="shared" si="6"/>
        <v>6001　電気設備、自家用電気工作物</v>
      </c>
      <c r="N319" s="91"/>
      <c r="O319" s="91"/>
      <c r="P319" s="91"/>
      <c r="Q319" s="91"/>
      <c r="R319" s="91"/>
      <c r="S319" s="91"/>
      <c r="T319" s="91"/>
    </row>
    <row r="320" spans="2:20">
      <c r="B320" s="91"/>
      <c r="C320" s="146" t="s">
        <v>1179</v>
      </c>
      <c r="D320" s="146"/>
      <c r="E320" s="91" t="s">
        <v>1180</v>
      </c>
      <c r="F320" s="91"/>
      <c r="G320" s="91" t="str">
        <f t="shared" si="5"/>
        <v>3405　スポーツ用品・体操遊具</v>
      </c>
      <c r="H320" s="91"/>
      <c r="I320" s="91"/>
      <c r="J320" s="146" t="s">
        <v>1181</v>
      </c>
      <c r="K320" s="91" t="s">
        <v>1182</v>
      </c>
      <c r="L320" s="91"/>
      <c r="M320" s="91" t="str">
        <f t="shared" si="6"/>
        <v>6002　冷暖房・ボイラー設備</v>
      </c>
      <c r="N320" s="91"/>
      <c r="O320" s="91"/>
      <c r="P320" s="91"/>
      <c r="Q320" s="91"/>
      <c r="R320" s="91"/>
      <c r="S320" s="91"/>
      <c r="T320" s="91"/>
    </row>
    <row r="321" spans="2:20">
      <c r="B321" s="91"/>
      <c r="C321" s="146" t="s">
        <v>1183</v>
      </c>
      <c r="D321" s="146"/>
      <c r="E321" s="91" t="s">
        <v>1184</v>
      </c>
      <c r="F321" s="91"/>
      <c r="G321" s="91" t="str">
        <f t="shared" si="5"/>
        <v>3406　教材用特注家具</v>
      </c>
      <c r="H321" s="91"/>
      <c r="I321" s="91"/>
      <c r="J321" s="146" t="s">
        <v>1185</v>
      </c>
      <c r="K321" s="91" t="s">
        <v>1186</v>
      </c>
      <c r="L321" s="91"/>
      <c r="M321" s="91" t="str">
        <f t="shared" si="6"/>
        <v>6003　給排水衛生設備</v>
      </c>
      <c r="N321" s="91"/>
      <c r="O321" s="91"/>
      <c r="P321" s="91"/>
      <c r="Q321" s="91"/>
      <c r="R321" s="91"/>
      <c r="S321" s="91"/>
      <c r="T321" s="91"/>
    </row>
    <row r="322" spans="2:20">
      <c r="B322" s="91"/>
      <c r="C322" s="146" t="s">
        <v>1187</v>
      </c>
      <c r="D322" s="146"/>
      <c r="E322" s="91" t="s">
        <v>1188</v>
      </c>
      <c r="F322" s="91"/>
      <c r="G322" s="91" t="str">
        <f t="shared" si="5"/>
        <v>3501　衛生管理用品</v>
      </c>
      <c r="H322" s="91"/>
      <c r="I322" s="91"/>
      <c r="J322" s="146" t="s">
        <v>1189</v>
      </c>
      <c r="K322" s="91" t="s">
        <v>1190</v>
      </c>
      <c r="L322" s="91"/>
      <c r="M322" s="91" t="str">
        <f t="shared" si="6"/>
        <v>6004　機械設備（エレベータ・ダムウェータ・揚排水ポンプ）</v>
      </c>
      <c r="N322" s="91"/>
      <c r="O322" s="91"/>
      <c r="P322" s="91"/>
      <c r="Q322" s="91"/>
      <c r="R322" s="91"/>
      <c r="S322" s="91"/>
      <c r="T322" s="91"/>
    </row>
    <row r="323" spans="2:20">
      <c r="B323" s="91"/>
      <c r="C323" s="146" t="s">
        <v>1191</v>
      </c>
      <c r="D323" s="146"/>
      <c r="E323" s="91" t="s">
        <v>1192</v>
      </c>
      <c r="F323" s="91"/>
      <c r="G323" s="91" t="str">
        <f t="shared" si="5"/>
        <v>3502　ギフト用品</v>
      </c>
      <c r="H323" s="91"/>
      <c r="I323" s="91"/>
      <c r="J323" s="146" t="s">
        <v>1193</v>
      </c>
      <c r="K323" s="91" t="s">
        <v>1194</v>
      </c>
      <c r="L323" s="91"/>
      <c r="M323" s="91" t="str">
        <f t="shared" si="6"/>
        <v>6005　消防設備、地下タンク設備</v>
      </c>
      <c r="N323" s="91"/>
      <c r="O323" s="91"/>
      <c r="P323" s="91"/>
      <c r="Q323" s="91"/>
      <c r="R323" s="91"/>
      <c r="S323" s="91"/>
      <c r="T323" s="91"/>
    </row>
    <row r="324" spans="2:20">
      <c r="B324" s="91"/>
      <c r="C324" s="146" t="s">
        <v>1195</v>
      </c>
      <c r="D324" s="146"/>
      <c r="E324" s="91" t="s">
        <v>1196</v>
      </c>
      <c r="F324" s="91"/>
      <c r="G324" s="91" t="str">
        <f t="shared" si="5"/>
        <v>3503　靴・雨具</v>
      </c>
      <c r="H324" s="91"/>
      <c r="I324" s="91"/>
      <c r="J324" s="146" t="s">
        <v>1197</v>
      </c>
      <c r="K324" s="91" t="s">
        <v>1198</v>
      </c>
      <c r="L324" s="91"/>
      <c r="M324" s="91" t="str">
        <f t="shared" si="6"/>
        <v>6006　遊具</v>
      </c>
      <c r="N324" s="91"/>
      <c r="O324" s="91"/>
      <c r="P324" s="91"/>
      <c r="Q324" s="91"/>
      <c r="R324" s="91"/>
      <c r="S324" s="91"/>
      <c r="T324" s="91"/>
    </row>
    <row r="325" spans="2:20">
      <c r="B325" s="91"/>
      <c r="C325" s="146" t="s">
        <v>1199</v>
      </c>
      <c r="D325" s="146"/>
      <c r="E325" s="91" t="s">
        <v>1200</v>
      </c>
      <c r="F325" s="91"/>
      <c r="G325" s="91" t="str">
        <f t="shared" si="5"/>
        <v>3504　建具・畳</v>
      </c>
      <c r="H325" s="91"/>
      <c r="I325" s="91"/>
      <c r="J325" s="146" t="s">
        <v>1201</v>
      </c>
      <c r="K325" s="91" t="s">
        <v>1202</v>
      </c>
      <c r="L325" s="91"/>
      <c r="M325" s="91" t="str">
        <f t="shared" si="6"/>
        <v>6007　精密測定機器</v>
      </c>
      <c r="N325" s="91"/>
      <c r="O325" s="91"/>
      <c r="P325" s="91"/>
      <c r="Q325" s="91"/>
      <c r="R325" s="91"/>
      <c r="S325" s="91"/>
      <c r="T325" s="91"/>
    </row>
    <row r="326" spans="2:20">
      <c r="B326" s="91"/>
      <c r="C326" s="146" t="s">
        <v>1203</v>
      </c>
      <c r="D326" s="146"/>
      <c r="E326" s="91" t="s">
        <v>1204</v>
      </c>
      <c r="F326" s="91"/>
      <c r="G326" s="91" t="str">
        <f t="shared" si="5"/>
        <v>3601　非常用食品</v>
      </c>
      <c r="H326" s="91"/>
      <c r="I326" s="91"/>
      <c r="J326" s="146" t="s">
        <v>1205</v>
      </c>
      <c r="K326" s="91" t="s">
        <v>1206</v>
      </c>
      <c r="L326" s="91"/>
      <c r="M326" s="91" t="str">
        <f t="shared" si="6"/>
        <v>6008　通信設備（多重無線・電話交換機・放送等）</v>
      </c>
      <c r="N326" s="91"/>
      <c r="O326" s="91"/>
      <c r="P326" s="91"/>
      <c r="Q326" s="91"/>
      <c r="R326" s="91"/>
      <c r="S326" s="91"/>
      <c r="T326" s="91"/>
    </row>
    <row r="327" spans="2:20">
      <c r="B327" s="91"/>
      <c r="C327" s="146" t="s">
        <v>1207</v>
      </c>
      <c r="D327" s="146"/>
      <c r="E327" s="91" t="s">
        <v>1208</v>
      </c>
      <c r="F327" s="91"/>
      <c r="G327" s="91" t="str">
        <f t="shared" si="5"/>
        <v>3602　食品・食材</v>
      </c>
      <c r="H327" s="91"/>
      <c r="I327" s="91"/>
      <c r="J327" s="146" t="s">
        <v>1209</v>
      </c>
      <c r="K327" s="91" t="s">
        <v>1210</v>
      </c>
      <c r="L327" s="91"/>
      <c r="M327" s="91" t="str">
        <f t="shared" si="6"/>
        <v>6009　下水処理施設運転管理</v>
      </c>
      <c r="N327" s="91"/>
      <c r="O327" s="91"/>
      <c r="P327" s="91"/>
      <c r="Q327" s="91"/>
      <c r="R327" s="91"/>
      <c r="S327" s="91"/>
      <c r="T327" s="91"/>
    </row>
    <row r="328" spans="2:20">
      <c r="B328" s="91"/>
      <c r="C328" s="146" t="s">
        <v>1211</v>
      </c>
      <c r="D328" s="146"/>
      <c r="E328" s="91" t="s">
        <v>1212</v>
      </c>
      <c r="F328" s="91"/>
      <c r="G328" s="91" t="str">
        <f t="shared" si="5"/>
        <v>3701　特注制服</v>
      </c>
      <c r="H328" s="91"/>
      <c r="I328" s="91"/>
      <c r="J328" s="146" t="s">
        <v>1213</v>
      </c>
      <c r="K328" s="91" t="s">
        <v>1214</v>
      </c>
      <c r="L328" s="91"/>
      <c r="M328" s="91" t="str">
        <f t="shared" si="6"/>
        <v>6010　その他保守</v>
      </c>
      <c r="N328" s="91"/>
      <c r="O328" s="91"/>
      <c r="P328" s="91"/>
      <c r="Q328" s="91"/>
      <c r="R328" s="91"/>
      <c r="S328" s="91"/>
      <c r="T328" s="91"/>
    </row>
    <row r="329" spans="2:20">
      <c r="B329" s="91"/>
      <c r="C329" s="146" t="s">
        <v>1215</v>
      </c>
      <c r="D329" s="146"/>
      <c r="E329" s="91" t="s">
        <v>1216</v>
      </c>
      <c r="F329" s="91"/>
      <c r="G329" s="91" t="str">
        <f t="shared" si="5"/>
        <v>3702　帽子</v>
      </c>
      <c r="H329" s="91"/>
      <c r="I329" s="91"/>
      <c r="J329" s="146" t="s">
        <v>1217</v>
      </c>
      <c r="K329" s="91" t="s">
        <v>1218</v>
      </c>
      <c r="L329" s="91"/>
      <c r="M329" s="91" t="str">
        <f t="shared" si="6"/>
        <v>6101　バス運行</v>
      </c>
      <c r="N329" s="91"/>
      <c r="O329" s="91"/>
      <c r="P329" s="91"/>
      <c r="Q329" s="91"/>
      <c r="R329" s="91"/>
      <c r="S329" s="91"/>
      <c r="T329" s="91"/>
    </row>
    <row r="330" spans="2:20">
      <c r="B330" s="91"/>
      <c r="C330" s="146" t="s">
        <v>1219</v>
      </c>
      <c r="D330" s="146"/>
      <c r="E330" s="91" t="s">
        <v>1220</v>
      </c>
      <c r="F330" s="91"/>
      <c r="G330" s="91" t="str">
        <f t="shared" si="5"/>
        <v>3703　タオル・寝具</v>
      </c>
      <c r="H330" s="91"/>
      <c r="I330" s="91"/>
      <c r="J330" s="146" t="s">
        <v>1221</v>
      </c>
      <c r="K330" s="91" t="s">
        <v>1222</v>
      </c>
      <c r="L330" s="91"/>
      <c r="M330" s="91" t="str">
        <f t="shared" si="6"/>
        <v>6102　物品・書物等</v>
      </c>
      <c r="N330" s="91"/>
      <c r="O330" s="91"/>
      <c r="P330" s="91"/>
      <c r="Q330" s="91"/>
      <c r="R330" s="91"/>
      <c r="S330" s="91"/>
      <c r="T330" s="91"/>
    </row>
    <row r="331" spans="2:20">
      <c r="B331" s="91"/>
      <c r="C331" s="146" t="s">
        <v>1223</v>
      </c>
      <c r="D331" s="146"/>
      <c r="E331" s="91" t="s">
        <v>1224</v>
      </c>
      <c r="F331" s="91"/>
      <c r="G331" s="91" t="str">
        <f t="shared" si="5"/>
        <v>3704　旗・のぼり</v>
      </c>
      <c r="H331" s="91"/>
      <c r="I331" s="91"/>
      <c r="J331" s="146" t="s">
        <v>1225</v>
      </c>
      <c r="K331" s="91" t="s">
        <v>1226</v>
      </c>
      <c r="L331" s="91"/>
      <c r="M331" s="91" t="str">
        <f t="shared" si="6"/>
        <v>6103　旅行業</v>
      </c>
      <c r="N331" s="91"/>
      <c r="O331" s="91"/>
      <c r="P331" s="91"/>
      <c r="Q331" s="91"/>
      <c r="R331" s="91"/>
      <c r="S331" s="91"/>
      <c r="T331" s="91"/>
    </row>
    <row r="332" spans="2:20">
      <c r="B332" s="91"/>
      <c r="C332" s="146" t="s">
        <v>1227</v>
      </c>
      <c r="D332" s="146"/>
      <c r="E332" s="91" t="s">
        <v>1228</v>
      </c>
      <c r="F332" s="91"/>
      <c r="G332" s="91" t="str">
        <f t="shared" si="5"/>
        <v>3801　カーテン・じゅうたん</v>
      </c>
      <c r="H332" s="91"/>
      <c r="I332" s="91"/>
      <c r="J332" s="146" t="s">
        <v>1229</v>
      </c>
      <c r="K332" s="91" t="s">
        <v>1230</v>
      </c>
      <c r="L332" s="91"/>
      <c r="M332" s="91" t="str">
        <f t="shared" si="6"/>
        <v>6201　データエントリー</v>
      </c>
      <c r="N332" s="91"/>
      <c r="O332" s="91"/>
      <c r="P332" s="91"/>
      <c r="Q332" s="91"/>
      <c r="R332" s="91"/>
      <c r="S332" s="91"/>
      <c r="T332" s="91"/>
    </row>
    <row r="333" spans="2:20">
      <c r="B333" s="91"/>
      <c r="C333" s="146" t="s">
        <v>1231</v>
      </c>
      <c r="D333" s="146"/>
      <c r="E333" s="91" t="s">
        <v>1232</v>
      </c>
      <c r="F333" s="91"/>
      <c r="G333" s="91" t="str">
        <f t="shared" si="5"/>
        <v>3802　シート・マット</v>
      </c>
      <c r="H333" s="91"/>
      <c r="I333" s="91"/>
      <c r="J333" s="146" t="s">
        <v>1233</v>
      </c>
      <c r="K333" s="91" t="s">
        <v>1234</v>
      </c>
      <c r="L333" s="91"/>
      <c r="M333" s="91" t="str">
        <f t="shared" si="6"/>
        <v>6202　システム開発</v>
      </c>
      <c r="N333" s="91"/>
      <c r="O333" s="91"/>
      <c r="P333" s="91"/>
      <c r="Q333" s="91"/>
      <c r="R333" s="91"/>
      <c r="S333" s="91"/>
      <c r="T333" s="91"/>
    </row>
    <row r="334" spans="2:20">
      <c r="B334" s="91"/>
      <c r="C334" s="146" t="s">
        <v>1235</v>
      </c>
      <c r="D334" s="146"/>
      <c r="E334" s="91" t="s">
        <v>1236</v>
      </c>
      <c r="F334" s="91"/>
      <c r="G334" s="91" t="str">
        <f t="shared" si="5"/>
        <v>3901　給食用厨房機器</v>
      </c>
      <c r="H334" s="91"/>
      <c r="I334" s="91"/>
      <c r="J334" s="146" t="s">
        <v>1237</v>
      </c>
      <c r="K334" s="91" t="s">
        <v>1238</v>
      </c>
      <c r="L334" s="91"/>
      <c r="M334" s="91" t="str">
        <f t="shared" si="6"/>
        <v>6301　マイクロフィルム</v>
      </c>
      <c r="N334" s="91"/>
      <c r="O334" s="91"/>
      <c r="P334" s="91"/>
      <c r="Q334" s="91"/>
      <c r="R334" s="91"/>
      <c r="S334" s="91"/>
      <c r="T334" s="91"/>
    </row>
    <row r="335" spans="2:20">
      <c r="B335" s="91"/>
      <c r="C335" s="146" t="s">
        <v>1239</v>
      </c>
      <c r="D335" s="146"/>
      <c r="E335" s="91" t="s">
        <v>1240</v>
      </c>
      <c r="F335" s="91"/>
      <c r="G335" s="91" t="str">
        <f t="shared" si="5"/>
        <v>4001　家電製品</v>
      </c>
      <c r="H335" s="91"/>
      <c r="I335" s="91"/>
      <c r="J335" s="146" t="s">
        <v>1241</v>
      </c>
      <c r="K335" s="91" t="s">
        <v>1242</v>
      </c>
      <c r="L335" s="91"/>
      <c r="M335" s="91" t="str">
        <f t="shared" si="6"/>
        <v>6302　映像</v>
      </c>
      <c r="N335" s="91"/>
      <c r="O335" s="91"/>
      <c r="P335" s="91"/>
      <c r="Q335" s="91"/>
      <c r="R335" s="91"/>
      <c r="S335" s="91"/>
      <c r="T335" s="91"/>
    </row>
    <row r="336" spans="2:20">
      <c r="B336" s="91"/>
      <c r="C336" s="146" t="s">
        <v>1243</v>
      </c>
      <c r="D336" s="146"/>
      <c r="E336" s="91" t="s">
        <v>1244</v>
      </c>
      <c r="F336" s="91"/>
      <c r="G336" s="91" t="str">
        <f t="shared" si="5"/>
        <v>4002　産業用電気機器</v>
      </c>
      <c r="H336" s="91"/>
      <c r="I336" s="91"/>
      <c r="J336" s="146" t="s">
        <v>1245</v>
      </c>
      <c r="K336" s="91" t="s">
        <v>1246</v>
      </c>
      <c r="L336" s="91"/>
      <c r="M336" s="91" t="str">
        <f t="shared" si="6"/>
        <v>6303　ホームページ</v>
      </c>
      <c r="N336" s="91"/>
      <c r="O336" s="91"/>
      <c r="P336" s="91"/>
      <c r="Q336" s="91"/>
      <c r="R336" s="91"/>
      <c r="S336" s="91"/>
      <c r="T336" s="91"/>
    </row>
    <row r="337" spans="2:20">
      <c r="B337" s="91"/>
      <c r="C337" s="146" t="s">
        <v>1247</v>
      </c>
      <c r="D337" s="146"/>
      <c r="E337" s="91" t="s">
        <v>1248</v>
      </c>
      <c r="F337" s="91"/>
      <c r="G337" s="91" t="str">
        <f t="shared" si="5"/>
        <v>4003　通信用機器</v>
      </c>
      <c r="H337" s="91"/>
      <c r="I337" s="91"/>
      <c r="J337" s="146" t="s">
        <v>1249</v>
      </c>
      <c r="K337" s="91" t="s">
        <v>1250</v>
      </c>
      <c r="L337" s="91"/>
      <c r="M337" s="91" t="str">
        <f t="shared" si="6"/>
        <v>6401　会議録作成</v>
      </c>
      <c r="N337" s="91"/>
      <c r="O337" s="91"/>
      <c r="P337" s="91"/>
      <c r="Q337" s="91"/>
      <c r="R337" s="91"/>
      <c r="S337" s="91"/>
      <c r="T337" s="91"/>
    </row>
    <row r="338" spans="2:20">
      <c r="B338" s="91"/>
      <c r="C338" s="146" t="s">
        <v>1251</v>
      </c>
      <c r="D338" s="91"/>
      <c r="E338" s="91" t="s">
        <v>824</v>
      </c>
      <c r="F338" s="91"/>
      <c r="G338" s="91" t="str">
        <f t="shared" si="5"/>
        <v>4004　空調機器</v>
      </c>
      <c r="H338" s="91"/>
      <c r="I338" s="91"/>
      <c r="J338" s="146" t="s">
        <v>1252</v>
      </c>
      <c r="K338" s="91" t="s">
        <v>1253</v>
      </c>
      <c r="L338" s="91"/>
      <c r="M338" s="91" t="str">
        <f t="shared" si="6"/>
        <v>6402　調査・計画策定（　　　　）</v>
      </c>
      <c r="N338" s="91"/>
      <c r="O338" s="91"/>
      <c r="P338" s="91"/>
      <c r="Q338" s="91"/>
      <c r="R338" s="91"/>
      <c r="S338" s="91"/>
      <c r="T338" s="91"/>
    </row>
    <row r="339" spans="2:20">
      <c r="B339" s="91"/>
      <c r="C339" s="146" t="s">
        <v>1254</v>
      </c>
      <c r="D339" s="91"/>
      <c r="E339" s="91" t="s">
        <v>831</v>
      </c>
      <c r="F339" s="91"/>
      <c r="G339" s="91" t="str">
        <f t="shared" si="5"/>
        <v>4005　音響・放送機器</v>
      </c>
      <c r="H339" s="91"/>
      <c r="I339" s="91"/>
      <c r="J339" s="146" t="s">
        <v>1255</v>
      </c>
      <c r="K339" s="91" t="s">
        <v>1256</v>
      </c>
      <c r="L339" s="91"/>
      <c r="M339" s="91" t="str">
        <f t="shared" si="6"/>
        <v>6403　催事計画</v>
      </c>
      <c r="N339" s="91"/>
      <c r="O339" s="91"/>
      <c r="P339" s="91"/>
      <c r="Q339" s="91"/>
      <c r="R339" s="91"/>
      <c r="S339" s="91"/>
      <c r="T339" s="91"/>
    </row>
    <row r="340" spans="2:20">
      <c r="B340" s="91"/>
      <c r="C340" s="146" t="s">
        <v>1257</v>
      </c>
      <c r="D340" s="91"/>
      <c r="E340" s="91" t="s">
        <v>838</v>
      </c>
      <c r="F340" s="91"/>
      <c r="G340" s="91" t="str">
        <f t="shared" si="5"/>
        <v>4006　照明機器</v>
      </c>
      <c r="H340" s="91"/>
      <c r="I340" s="91"/>
      <c r="J340" s="146" t="s">
        <v>1258</v>
      </c>
      <c r="K340" s="91" t="s">
        <v>1259</v>
      </c>
      <c r="L340" s="91"/>
      <c r="M340" s="91" t="str">
        <f t="shared" si="6"/>
        <v>6404　講師派遣（ＩＴ、資格取得等）</v>
      </c>
      <c r="N340" s="91"/>
      <c r="O340" s="91"/>
      <c r="P340" s="91"/>
      <c r="Q340" s="91"/>
      <c r="R340" s="91"/>
      <c r="S340" s="91"/>
      <c r="T340" s="91"/>
    </row>
    <row r="341" spans="2:20">
      <c r="B341" s="91"/>
      <c r="C341" s="146" t="s">
        <v>1260</v>
      </c>
      <c r="D341" s="146"/>
      <c r="E341" s="91" t="s">
        <v>1261</v>
      </c>
      <c r="F341" s="91"/>
      <c r="G341" s="91" t="str">
        <f t="shared" si="5"/>
        <v>4101　自動車</v>
      </c>
      <c r="H341" s="91"/>
      <c r="I341" s="91"/>
      <c r="J341" s="146" t="s">
        <v>1262</v>
      </c>
      <c r="K341" s="91" t="s">
        <v>1263</v>
      </c>
      <c r="L341" s="91"/>
      <c r="M341" s="91" t="str">
        <f t="shared" si="6"/>
        <v>6405　人材派遣</v>
      </c>
      <c r="N341" s="91"/>
      <c r="O341" s="91"/>
      <c r="P341" s="91"/>
      <c r="Q341" s="91"/>
      <c r="R341" s="91"/>
      <c r="S341" s="91"/>
      <c r="T341" s="91"/>
    </row>
    <row r="342" spans="2:20">
      <c r="B342" s="91"/>
      <c r="C342" s="146" t="s">
        <v>1264</v>
      </c>
      <c r="D342" s="146"/>
      <c r="E342" s="91" t="s">
        <v>1265</v>
      </c>
      <c r="F342" s="91"/>
      <c r="G342" s="91" t="str">
        <f t="shared" si="5"/>
        <v>4102　消防車両</v>
      </c>
      <c r="H342" s="91"/>
      <c r="I342" s="91"/>
      <c r="J342" s="146" t="s">
        <v>1266</v>
      </c>
      <c r="K342" s="91" t="s">
        <v>1267</v>
      </c>
      <c r="L342" s="91"/>
      <c r="M342" s="91" t="str">
        <f t="shared" si="6"/>
        <v>6501　移動入浴</v>
      </c>
      <c r="N342" s="91"/>
      <c r="O342" s="91"/>
      <c r="P342" s="91"/>
      <c r="Q342" s="91"/>
      <c r="R342" s="91"/>
      <c r="S342" s="91"/>
      <c r="T342" s="91"/>
    </row>
    <row r="343" spans="2:20">
      <c r="B343" s="91"/>
      <c r="C343" s="146" t="s">
        <v>1268</v>
      </c>
      <c r="D343" s="146"/>
      <c r="E343" s="91" t="s">
        <v>1269</v>
      </c>
      <c r="F343" s="91"/>
      <c r="G343" s="91" t="str">
        <f t="shared" si="5"/>
        <v>4103　建設用特殊車両</v>
      </c>
      <c r="H343" s="91"/>
      <c r="I343" s="91"/>
      <c r="J343" s="146" t="s">
        <v>1270</v>
      </c>
      <c r="K343" s="91" t="s">
        <v>1271</v>
      </c>
      <c r="L343" s="91"/>
      <c r="M343" s="91" t="str">
        <f t="shared" si="6"/>
        <v>6502　福祉用具レンタル</v>
      </c>
      <c r="N343" s="91"/>
      <c r="O343" s="91"/>
      <c r="P343" s="91"/>
      <c r="Q343" s="91"/>
      <c r="R343" s="91"/>
      <c r="S343" s="91"/>
      <c r="T343" s="91"/>
    </row>
    <row r="344" spans="2:20">
      <c r="B344" s="91"/>
      <c r="C344" s="146" t="s">
        <v>1272</v>
      </c>
      <c r="D344" s="146"/>
      <c r="E344" s="91" t="s">
        <v>1273</v>
      </c>
      <c r="F344" s="91"/>
      <c r="G344" s="91" t="str">
        <f t="shared" si="5"/>
        <v>4104　自動車部品・修理</v>
      </c>
      <c r="H344" s="91"/>
      <c r="I344" s="91"/>
      <c r="J344" s="146" t="s">
        <v>1274</v>
      </c>
      <c r="K344" s="91" t="s">
        <v>1275</v>
      </c>
      <c r="L344" s="91"/>
      <c r="M344" s="91" t="str">
        <f t="shared" si="6"/>
        <v>6503　給食調理</v>
      </c>
      <c r="N344" s="91"/>
      <c r="O344" s="91"/>
      <c r="P344" s="91"/>
      <c r="Q344" s="91"/>
      <c r="R344" s="91"/>
      <c r="S344" s="91"/>
      <c r="T344" s="91"/>
    </row>
    <row r="345" spans="2:20">
      <c r="B345" s="91"/>
      <c r="C345" s="146" t="s">
        <v>1276</v>
      </c>
      <c r="D345" s="146"/>
      <c r="E345" s="91" t="s">
        <v>1277</v>
      </c>
      <c r="F345" s="91"/>
      <c r="G345" s="91" t="str">
        <f t="shared" si="5"/>
        <v>4201　燃料・オイル</v>
      </c>
      <c r="H345" s="91"/>
      <c r="I345" s="91"/>
      <c r="J345" s="146" t="s">
        <v>1278</v>
      </c>
      <c r="K345" s="91" t="s">
        <v>1279</v>
      </c>
      <c r="L345" s="91"/>
      <c r="M345" s="91" t="str">
        <f t="shared" si="6"/>
        <v>6601　ＯＡ機器（パソコン、複写機、印刷機、ファクシミリ等）</v>
      </c>
      <c r="N345" s="91"/>
      <c r="O345" s="91"/>
      <c r="P345" s="91"/>
      <c r="Q345" s="91"/>
      <c r="R345" s="91"/>
      <c r="S345" s="91"/>
      <c r="T345" s="91"/>
    </row>
    <row r="346" spans="2:20">
      <c r="B346" s="91"/>
      <c r="C346" s="146" t="s">
        <v>1280</v>
      </c>
      <c r="D346" s="146"/>
      <c r="E346" s="91" t="s">
        <v>1281</v>
      </c>
      <c r="F346" s="91"/>
      <c r="G346" s="91" t="str">
        <f t="shared" si="5"/>
        <v>4301　理化学機械器具</v>
      </c>
      <c r="H346" s="91"/>
      <c r="I346" s="91"/>
      <c r="J346" s="146" t="s">
        <v>1282</v>
      </c>
      <c r="K346" s="91" t="s">
        <v>1283</v>
      </c>
      <c r="L346" s="91"/>
      <c r="M346" s="91" t="str">
        <f t="shared" si="6"/>
        <v>6602　プレハブ（倉庫・トイレ等）</v>
      </c>
      <c r="N346" s="91"/>
      <c r="O346" s="91"/>
      <c r="P346" s="91"/>
      <c r="Q346" s="91"/>
      <c r="R346" s="91"/>
      <c r="S346" s="91"/>
      <c r="T346" s="91"/>
    </row>
    <row r="347" spans="2:20">
      <c r="B347" s="91"/>
      <c r="C347" s="146" t="s">
        <v>1284</v>
      </c>
      <c r="D347" s="146"/>
      <c r="E347" s="91" t="s">
        <v>1285</v>
      </c>
      <c r="F347" s="91"/>
      <c r="G347" s="91" t="str">
        <f t="shared" si="5"/>
        <v>4302　計測用機械器具</v>
      </c>
      <c r="H347" s="91"/>
      <c r="I347" s="91"/>
      <c r="J347" s="146" t="s">
        <v>1286</v>
      </c>
      <c r="K347" s="91" t="s">
        <v>1261</v>
      </c>
      <c r="L347" s="91"/>
      <c r="M347" s="91" t="str">
        <f t="shared" si="6"/>
        <v>6603　自動車</v>
      </c>
      <c r="N347" s="91"/>
      <c r="O347" s="91"/>
      <c r="P347" s="91"/>
      <c r="Q347" s="91"/>
      <c r="R347" s="91"/>
      <c r="S347" s="91"/>
      <c r="T347" s="91"/>
    </row>
    <row r="348" spans="2:20">
      <c r="B348" s="91"/>
      <c r="C348" s="146" t="s">
        <v>1287</v>
      </c>
      <c r="D348" s="146"/>
      <c r="E348" s="91" t="s">
        <v>1288</v>
      </c>
      <c r="F348" s="91"/>
      <c r="G348" s="91" t="str">
        <f t="shared" si="5"/>
        <v>4303　産業用機械器具</v>
      </c>
      <c r="H348" s="91"/>
      <c r="I348" s="91"/>
      <c r="J348" s="146" t="s">
        <v>1289</v>
      </c>
      <c r="K348" s="91" t="s">
        <v>1290</v>
      </c>
      <c r="L348" s="91"/>
      <c r="M348" s="91" t="str">
        <f t="shared" si="6"/>
        <v>6604　上記以外の物品</v>
      </c>
      <c r="N348" s="91"/>
      <c r="O348" s="91"/>
      <c r="P348" s="91"/>
      <c r="Q348" s="91"/>
      <c r="R348" s="91"/>
      <c r="S348" s="91"/>
      <c r="T348" s="91"/>
    </row>
    <row r="349" spans="2:20">
      <c r="B349" s="91"/>
      <c r="C349" s="146" t="s">
        <v>1291</v>
      </c>
      <c r="D349" s="146"/>
      <c r="E349" s="91" t="s">
        <v>1292</v>
      </c>
      <c r="F349" s="91"/>
      <c r="G349" s="91" t="str">
        <f t="shared" si="5"/>
        <v>4304　農林業用機械器具</v>
      </c>
      <c r="H349" s="91"/>
      <c r="I349" s="91"/>
      <c r="J349" s="146" t="s">
        <v>1293</v>
      </c>
      <c r="K349" s="91" t="s">
        <v>1294</v>
      </c>
      <c r="L349" s="91"/>
      <c r="M349" s="91" t="str">
        <f t="shared" si="6"/>
        <v>6701　調査研究（市場・都市・交通・世論）分析、解析、測定</v>
      </c>
      <c r="N349" s="91"/>
      <c r="O349" s="91"/>
      <c r="P349" s="91"/>
      <c r="Q349" s="91"/>
      <c r="R349" s="91"/>
      <c r="S349" s="91"/>
      <c r="T349" s="91"/>
    </row>
    <row r="350" spans="2:20">
      <c r="B350" s="91"/>
      <c r="C350" s="146" t="s">
        <v>1295</v>
      </c>
      <c r="D350" s="146"/>
      <c r="E350" s="91" t="s">
        <v>1296</v>
      </c>
      <c r="F350" s="91"/>
      <c r="G350" s="91" t="str">
        <f t="shared" si="5"/>
        <v>4401　活版印刷・平板印刷</v>
      </c>
      <c r="H350" s="91"/>
      <c r="I350" s="91"/>
      <c r="J350" s="146" t="s">
        <v>1297</v>
      </c>
      <c r="K350" s="91" t="s">
        <v>1298</v>
      </c>
      <c r="L350" s="91"/>
      <c r="M350" s="91" t="str">
        <f t="shared" si="6"/>
        <v>6801　除融雪業務</v>
      </c>
      <c r="N350" s="91"/>
      <c r="O350" s="91"/>
      <c r="P350" s="91"/>
      <c r="Q350" s="91"/>
      <c r="R350" s="91"/>
      <c r="S350" s="91"/>
      <c r="T350" s="91"/>
    </row>
    <row r="351" spans="2:20">
      <c r="B351" s="91"/>
      <c r="C351" s="146" t="s">
        <v>1299</v>
      </c>
      <c r="D351" s="146"/>
      <c r="E351" s="91" t="s">
        <v>1300</v>
      </c>
      <c r="F351" s="91"/>
      <c r="G351" s="91" t="str">
        <f t="shared" si="5"/>
        <v>4402　フォーム印刷</v>
      </c>
      <c r="H351" s="91"/>
      <c r="I351" s="91"/>
      <c r="J351" s="146" t="s">
        <v>1301</v>
      </c>
      <c r="K351" s="91" t="s">
        <v>732</v>
      </c>
      <c r="L351" s="91"/>
      <c r="M351" s="91" t="str">
        <f t="shared" si="6"/>
        <v>6901　その他</v>
      </c>
      <c r="N351" s="91"/>
      <c r="O351" s="91"/>
      <c r="P351" s="91"/>
      <c r="Q351" s="91"/>
      <c r="R351" s="91"/>
      <c r="S351" s="91"/>
      <c r="T351" s="91"/>
    </row>
    <row r="352" spans="2:20">
      <c r="B352" s="91"/>
      <c r="C352" s="146" t="s">
        <v>1302</v>
      </c>
      <c r="D352" s="146"/>
      <c r="E352" s="91" t="s">
        <v>1303</v>
      </c>
      <c r="F352" s="91"/>
      <c r="G352" s="91" t="str">
        <f t="shared" si="5"/>
        <v>4403　封筒</v>
      </c>
      <c r="H352" s="91"/>
      <c r="I352" s="91"/>
      <c r="J352" s="91"/>
      <c r="K352" s="91"/>
      <c r="L352" s="91"/>
      <c r="M352" s="91"/>
      <c r="N352" s="91"/>
      <c r="O352" s="91"/>
      <c r="P352" s="91"/>
      <c r="Q352" s="91"/>
      <c r="R352" s="91"/>
      <c r="S352" s="91"/>
      <c r="T352" s="91"/>
    </row>
    <row r="353" spans="2:20">
      <c r="B353" s="91"/>
      <c r="C353" s="146" t="s">
        <v>1304</v>
      </c>
      <c r="D353" s="146"/>
      <c r="E353" s="91" t="s">
        <v>1305</v>
      </c>
      <c r="F353" s="91"/>
      <c r="G353" s="91" t="str">
        <f t="shared" si="5"/>
        <v>4404　地図印刷</v>
      </c>
      <c r="H353" s="91"/>
      <c r="I353" s="91"/>
      <c r="J353" s="91"/>
      <c r="K353" s="91"/>
      <c r="L353" s="91"/>
      <c r="M353" s="91"/>
      <c r="N353" s="91"/>
      <c r="O353" s="91"/>
      <c r="P353" s="91"/>
      <c r="Q353" s="91"/>
      <c r="R353" s="91"/>
      <c r="S353" s="91"/>
      <c r="T353" s="91"/>
    </row>
    <row r="354" spans="2:20">
      <c r="B354" s="91"/>
      <c r="C354" s="146" t="s">
        <v>1306</v>
      </c>
      <c r="D354" s="146"/>
      <c r="E354" s="91" t="s">
        <v>1307</v>
      </c>
      <c r="F354" s="91"/>
      <c r="G354" s="91" t="str">
        <f t="shared" si="5"/>
        <v>4501　複写業務</v>
      </c>
      <c r="H354" s="91"/>
      <c r="I354" s="91"/>
      <c r="J354" s="91"/>
      <c r="K354" s="91"/>
      <c r="L354" s="91"/>
      <c r="M354" s="91"/>
      <c r="N354" s="91"/>
      <c r="O354" s="91"/>
      <c r="P354" s="91"/>
      <c r="Q354" s="91"/>
      <c r="R354" s="91"/>
      <c r="S354" s="91"/>
      <c r="T354" s="91"/>
    </row>
    <row r="355" spans="2:20">
      <c r="B355" s="91"/>
      <c r="C355" s="146" t="s">
        <v>1308</v>
      </c>
      <c r="D355" s="146"/>
      <c r="E355" s="91" t="s">
        <v>1309</v>
      </c>
      <c r="F355" s="91"/>
      <c r="G355" s="91" t="str">
        <f t="shared" si="5"/>
        <v>4601　医薬品</v>
      </c>
      <c r="H355" s="91"/>
      <c r="I355" s="91"/>
      <c r="J355" s="91"/>
      <c r="K355" s="91"/>
      <c r="L355" s="91"/>
      <c r="M355" s="91"/>
      <c r="N355" s="91"/>
      <c r="O355" s="91"/>
      <c r="P355" s="91"/>
      <c r="Q355" s="91"/>
      <c r="R355" s="91"/>
      <c r="S355" s="91"/>
      <c r="T355" s="91"/>
    </row>
    <row r="356" spans="2:20">
      <c r="B356" s="91"/>
      <c r="C356" s="146" t="s">
        <v>1310</v>
      </c>
      <c r="D356" s="146"/>
      <c r="E356" s="91" t="s">
        <v>1311</v>
      </c>
      <c r="F356" s="91"/>
      <c r="G356" s="91" t="str">
        <f t="shared" si="5"/>
        <v>4602　工業用薬品</v>
      </c>
      <c r="H356" s="146"/>
      <c r="I356" s="91"/>
      <c r="J356" s="91"/>
      <c r="K356" s="91"/>
      <c r="L356" s="91"/>
      <c r="M356" s="91"/>
      <c r="N356" s="91"/>
      <c r="O356" s="91"/>
      <c r="P356" s="91"/>
      <c r="Q356" s="91"/>
      <c r="R356" s="91"/>
      <c r="S356" s="91"/>
      <c r="T356" s="91"/>
    </row>
    <row r="357" spans="2:20">
      <c r="B357" s="91"/>
      <c r="C357" s="146" t="s">
        <v>1312</v>
      </c>
      <c r="D357" s="146"/>
      <c r="E357" s="91" t="s">
        <v>1313</v>
      </c>
      <c r="F357" s="91"/>
      <c r="G357" s="91" t="str">
        <f t="shared" si="5"/>
        <v>4603　衛生用薬剤</v>
      </c>
      <c r="H357" s="91"/>
      <c r="I357" s="91"/>
      <c r="J357" s="91"/>
      <c r="K357" s="91"/>
      <c r="L357" s="91"/>
      <c r="M357" s="91"/>
      <c r="N357" s="91"/>
      <c r="O357" s="91"/>
      <c r="P357" s="91"/>
      <c r="Q357" s="91"/>
      <c r="R357" s="91"/>
      <c r="S357" s="91"/>
      <c r="T357" s="91"/>
    </row>
    <row r="358" spans="2:20">
      <c r="B358" s="91"/>
      <c r="C358" s="146" t="s">
        <v>1314</v>
      </c>
      <c r="D358" s="146"/>
      <c r="E358" s="91" t="s">
        <v>1315</v>
      </c>
      <c r="F358" s="91"/>
      <c r="G358" s="91" t="str">
        <f t="shared" si="5"/>
        <v>4604　防疫剤</v>
      </c>
      <c r="H358" s="91"/>
      <c r="I358" s="91"/>
      <c r="J358" s="91"/>
      <c r="K358" s="91"/>
      <c r="L358" s="91"/>
      <c r="M358" s="91"/>
      <c r="N358" s="91"/>
      <c r="O358" s="91"/>
      <c r="P358" s="91"/>
      <c r="Q358" s="91"/>
      <c r="R358" s="91"/>
      <c r="S358" s="91"/>
      <c r="T358" s="91"/>
    </row>
    <row r="359" spans="2:20">
      <c r="B359" s="91"/>
      <c r="C359" s="146" t="s">
        <v>1316</v>
      </c>
      <c r="D359" s="146"/>
      <c r="E359" s="91" t="s">
        <v>1317</v>
      </c>
      <c r="F359" s="91"/>
      <c r="G359" s="91" t="str">
        <f t="shared" si="5"/>
        <v>4605　農作業用薬剤</v>
      </c>
      <c r="H359" s="146"/>
      <c r="I359" s="91"/>
      <c r="J359" s="91"/>
      <c r="K359" s="91"/>
      <c r="L359" s="91"/>
      <c r="M359" s="91"/>
      <c r="N359" s="91"/>
      <c r="O359" s="91"/>
      <c r="P359" s="91"/>
      <c r="Q359" s="91"/>
      <c r="R359" s="91"/>
      <c r="S359" s="91"/>
      <c r="T359" s="91"/>
    </row>
    <row r="360" spans="2:20">
      <c r="B360" s="91"/>
      <c r="C360" s="146" t="s">
        <v>1318</v>
      </c>
      <c r="D360" s="146"/>
      <c r="E360" s="91" t="s">
        <v>1319</v>
      </c>
      <c r="F360" s="91"/>
      <c r="G360" s="91" t="str">
        <f t="shared" si="5"/>
        <v>4606　道路凍結防止剤</v>
      </c>
      <c r="H360" s="146"/>
      <c r="I360" s="91"/>
      <c r="J360" s="91"/>
      <c r="K360" s="91"/>
      <c r="L360" s="91"/>
      <c r="M360" s="91"/>
      <c r="N360" s="91"/>
      <c r="O360" s="91"/>
      <c r="P360" s="91"/>
      <c r="Q360" s="91"/>
      <c r="R360" s="91"/>
      <c r="S360" s="91"/>
      <c r="T360" s="91"/>
    </row>
    <row r="361" spans="2:20">
      <c r="B361" s="91"/>
      <c r="C361" s="146" t="s">
        <v>1320</v>
      </c>
      <c r="D361" s="146"/>
      <c r="E361" s="91" t="s">
        <v>1321</v>
      </c>
      <c r="F361" s="91"/>
      <c r="G361" s="91" t="str">
        <f t="shared" si="5"/>
        <v>4701　医療機器</v>
      </c>
      <c r="H361" s="146"/>
      <c r="I361" s="91"/>
      <c r="J361" s="91"/>
      <c r="K361" s="91"/>
      <c r="L361" s="91"/>
      <c r="M361" s="91"/>
      <c r="N361" s="91"/>
      <c r="O361" s="91"/>
      <c r="P361" s="91"/>
      <c r="Q361" s="91"/>
      <c r="R361" s="91"/>
      <c r="S361" s="91"/>
      <c r="T361" s="91"/>
    </row>
    <row r="362" spans="2:20">
      <c r="B362" s="91"/>
      <c r="C362" s="146" t="s">
        <v>1322</v>
      </c>
      <c r="D362" s="146"/>
      <c r="E362" s="91" t="s">
        <v>1323</v>
      </c>
      <c r="F362" s="91"/>
      <c r="G362" s="91" t="str">
        <f t="shared" si="5"/>
        <v>4702　介護用品</v>
      </c>
      <c r="H362" s="146"/>
      <c r="I362" s="91"/>
      <c r="J362" s="91"/>
      <c r="K362" s="91"/>
      <c r="L362" s="91"/>
      <c r="M362" s="91"/>
      <c r="N362" s="91"/>
      <c r="O362" s="91"/>
      <c r="P362" s="91"/>
      <c r="Q362" s="91"/>
      <c r="R362" s="91"/>
      <c r="S362" s="91"/>
      <c r="T362" s="91"/>
    </row>
    <row r="363" spans="2:20">
      <c r="B363" s="91"/>
      <c r="C363" s="146" t="s">
        <v>1324</v>
      </c>
      <c r="D363" s="146"/>
      <c r="E363" s="91" t="s">
        <v>1325</v>
      </c>
      <c r="F363" s="91"/>
      <c r="G363" s="91" t="str">
        <f t="shared" si="5"/>
        <v>4801　農業園芸用品</v>
      </c>
      <c r="H363" s="146"/>
      <c r="I363" s="91"/>
      <c r="J363" s="91"/>
      <c r="K363" s="91"/>
      <c r="L363" s="91"/>
      <c r="M363" s="91"/>
      <c r="N363" s="91"/>
      <c r="O363" s="91"/>
      <c r="P363" s="91"/>
      <c r="Q363" s="91"/>
      <c r="R363" s="91"/>
      <c r="S363" s="91"/>
      <c r="T363" s="91"/>
    </row>
    <row r="364" spans="2:20">
      <c r="B364" s="91"/>
      <c r="C364" s="146" t="s">
        <v>1326</v>
      </c>
      <c r="D364" s="146"/>
      <c r="E364" s="91" t="s">
        <v>1327</v>
      </c>
      <c r="F364" s="91"/>
      <c r="G364" s="91" t="str">
        <f t="shared" si="5"/>
        <v>4901　鉄鋼・非鉄製品</v>
      </c>
      <c r="H364" s="146"/>
      <c r="I364" s="91"/>
      <c r="J364" s="91"/>
      <c r="K364" s="91"/>
      <c r="L364" s="91"/>
      <c r="M364" s="91"/>
      <c r="N364" s="91"/>
      <c r="O364" s="91"/>
      <c r="P364" s="91"/>
      <c r="Q364" s="91"/>
      <c r="R364" s="91"/>
      <c r="S364" s="91"/>
      <c r="T364" s="91"/>
    </row>
    <row r="365" spans="2:20">
      <c r="B365" s="91"/>
      <c r="C365" s="146" t="s">
        <v>1328</v>
      </c>
      <c r="D365" s="146"/>
      <c r="E365" s="91" t="s">
        <v>1329</v>
      </c>
      <c r="F365" s="91"/>
      <c r="G365" s="91" t="str">
        <f t="shared" si="5"/>
        <v>4902　仮設資材</v>
      </c>
      <c r="H365" s="146"/>
      <c r="I365" s="91"/>
      <c r="J365" s="91"/>
      <c r="K365" s="91"/>
      <c r="L365" s="91"/>
      <c r="M365" s="91"/>
      <c r="N365" s="91"/>
      <c r="O365" s="91"/>
      <c r="P365" s="91"/>
      <c r="Q365" s="91"/>
      <c r="R365" s="91"/>
      <c r="S365" s="91"/>
      <c r="T365" s="91"/>
    </row>
    <row r="366" spans="2:20">
      <c r="B366" s="91"/>
      <c r="C366" s="146" t="s">
        <v>1330</v>
      </c>
      <c r="D366" s="146"/>
      <c r="E366" s="91" t="s">
        <v>1331</v>
      </c>
      <c r="F366" s="91"/>
      <c r="G366" s="91" t="str">
        <f t="shared" si="5"/>
        <v>4903　セメント・石灰</v>
      </c>
      <c r="H366" s="91"/>
      <c r="I366" s="91"/>
      <c r="J366" s="91"/>
      <c r="K366" s="91"/>
      <c r="L366" s="91"/>
      <c r="M366" s="91"/>
      <c r="N366" s="91"/>
      <c r="O366" s="91"/>
      <c r="P366" s="91"/>
      <c r="Q366" s="91"/>
      <c r="R366" s="91"/>
      <c r="S366" s="91"/>
      <c r="T366" s="91"/>
    </row>
    <row r="367" spans="2:20">
      <c r="B367" s="91"/>
      <c r="C367" s="146" t="s">
        <v>1332</v>
      </c>
      <c r="D367" s="146"/>
      <c r="E367" s="91" t="s">
        <v>1333</v>
      </c>
      <c r="F367" s="91"/>
      <c r="G367" s="91" t="str">
        <f t="shared" si="5"/>
        <v>4904　道路建設資材</v>
      </c>
      <c r="H367" s="91"/>
      <c r="I367" s="91"/>
      <c r="J367" s="91"/>
      <c r="K367" s="91"/>
      <c r="L367" s="91"/>
      <c r="M367" s="91"/>
      <c r="N367" s="91"/>
      <c r="O367" s="91"/>
      <c r="P367" s="91"/>
      <c r="Q367" s="91"/>
      <c r="R367" s="91"/>
      <c r="S367" s="91"/>
      <c r="T367" s="91"/>
    </row>
    <row r="368" spans="2:20">
      <c r="B368" s="91"/>
      <c r="C368" s="146" t="s">
        <v>1334</v>
      </c>
      <c r="D368" s="146"/>
      <c r="E368" s="91" t="s">
        <v>1335</v>
      </c>
      <c r="F368" s="91"/>
      <c r="G368" s="91" t="str">
        <f t="shared" ref="G368:G379" si="7">CONCATENATE(C368,"　",E368)</f>
        <v>4905　木材・骨材</v>
      </c>
      <c r="H368" s="91"/>
      <c r="I368" s="91"/>
      <c r="J368" s="91"/>
      <c r="K368" s="91"/>
      <c r="L368" s="91"/>
      <c r="M368" s="91"/>
      <c r="N368" s="91"/>
      <c r="O368" s="91"/>
      <c r="P368" s="91"/>
      <c r="Q368" s="91"/>
      <c r="R368" s="91"/>
      <c r="S368" s="91"/>
      <c r="T368" s="91"/>
    </row>
    <row r="369" spans="2:20">
      <c r="B369" s="91"/>
      <c r="C369" s="146" t="s">
        <v>1336</v>
      </c>
      <c r="D369" s="146"/>
      <c r="E369" s="91" t="s">
        <v>1337</v>
      </c>
      <c r="F369" s="91"/>
      <c r="G369" s="91" t="str">
        <f t="shared" si="7"/>
        <v>5001　看板</v>
      </c>
      <c r="H369" s="91"/>
      <c r="I369" s="91"/>
      <c r="J369" s="91"/>
      <c r="K369" s="91"/>
      <c r="L369" s="91"/>
      <c r="M369" s="91"/>
      <c r="N369" s="91"/>
      <c r="O369" s="91"/>
      <c r="P369" s="91"/>
      <c r="Q369" s="91"/>
      <c r="R369" s="91"/>
      <c r="S369" s="91"/>
      <c r="T369" s="91"/>
    </row>
    <row r="370" spans="2:20">
      <c r="B370" s="91"/>
      <c r="C370" s="146" t="s">
        <v>1338</v>
      </c>
      <c r="D370" s="146"/>
      <c r="E370" s="91" t="s">
        <v>1339</v>
      </c>
      <c r="F370" s="91"/>
      <c r="G370" s="91" t="str">
        <f t="shared" si="7"/>
        <v>5002　展示品</v>
      </c>
      <c r="H370" s="91"/>
      <c r="I370" s="91"/>
      <c r="J370" s="91"/>
      <c r="K370" s="91"/>
      <c r="L370" s="91"/>
      <c r="M370" s="91"/>
      <c r="N370" s="91"/>
      <c r="O370" s="91"/>
      <c r="P370" s="91"/>
      <c r="Q370" s="91"/>
      <c r="R370" s="91"/>
      <c r="S370" s="91"/>
      <c r="T370" s="91"/>
    </row>
    <row r="371" spans="2:20">
      <c r="B371" s="91"/>
      <c r="C371" s="146" t="s">
        <v>1340</v>
      </c>
      <c r="D371" s="146"/>
      <c r="E371" s="91" t="s">
        <v>1341</v>
      </c>
      <c r="F371" s="91"/>
      <c r="G371" s="91" t="str">
        <f t="shared" si="7"/>
        <v>5003　シール・プレート</v>
      </c>
      <c r="H371" s="91"/>
      <c r="I371" s="91"/>
      <c r="J371" s="91"/>
      <c r="K371" s="91"/>
      <c r="L371" s="91"/>
      <c r="M371" s="91"/>
      <c r="N371" s="91"/>
      <c r="O371" s="91"/>
      <c r="P371" s="91"/>
      <c r="Q371" s="91"/>
      <c r="R371" s="91"/>
      <c r="S371" s="91"/>
      <c r="T371" s="91"/>
    </row>
    <row r="372" spans="2:20">
      <c r="B372" s="91"/>
      <c r="C372" s="146" t="s">
        <v>1342</v>
      </c>
      <c r="D372" s="146"/>
      <c r="E372" s="91" t="s">
        <v>1343</v>
      </c>
      <c r="F372" s="91"/>
      <c r="G372" s="91" t="str">
        <f t="shared" si="7"/>
        <v>5101　大型ごみ焼却炉</v>
      </c>
      <c r="H372" s="91"/>
      <c r="I372" s="91"/>
      <c r="J372" s="91"/>
      <c r="K372" s="91"/>
      <c r="L372" s="91"/>
      <c r="M372" s="91"/>
      <c r="N372" s="91"/>
      <c r="O372" s="91"/>
      <c r="P372" s="91"/>
      <c r="Q372" s="91"/>
      <c r="R372" s="91"/>
      <c r="S372" s="91"/>
      <c r="T372" s="91"/>
    </row>
    <row r="373" spans="2:20">
      <c r="B373" s="91"/>
      <c r="C373" s="146" t="s">
        <v>1344</v>
      </c>
      <c r="D373" s="146"/>
      <c r="E373" s="91" t="s">
        <v>1345</v>
      </c>
      <c r="F373" s="91"/>
      <c r="G373" s="91" t="str">
        <f t="shared" si="7"/>
        <v>5102　生ごみ処理機</v>
      </c>
      <c r="H373" s="91"/>
      <c r="I373" s="91"/>
      <c r="J373" s="91"/>
      <c r="K373" s="91"/>
      <c r="L373" s="91"/>
      <c r="M373" s="91"/>
      <c r="N373" s="91"/>
      <c r="O373" s="91"/>
      <c r="P373" s="91"/>
      <c r="Q373" s="91"/>
      <c r="R373" s="91"/>
      <c r="S373" s="91"/>
      <c r="T373" s="91"/>
    </row>
    <row r="374" spans="2:20">
      <c r="B374" s="91"/>
      <c r="C374" s="146" t="s">
        <v>1346</v>
      </c>
      <c r="D374" s="146"/>
      <c r="E374" s="91" t="s">
        <v>1347</v>
      </c>
      <c r="F374" s="91"/>
      <c r="G374" s="91" t="str">
        <f t="shared" si="7"/>
        <v>5201　消防ポンプ・ホース</v>
      </c>
      <c r="H374" s="91"/>
      <c r="I374" s="91"/>
      <c r="J374" s="91"/>
      <c r="K374" s="91"/>
      <c r="L374" s="91"/>
      <c r="M374" s="91"/>
      <c r="N374" s="91"/>
      <c r="O374" s="91"/>
      <c r="P374" s="91"/>
      <c r="Q374" s="91"/>
      <c r="R374" s="91"/>
      <c r="S374" s="91"/>
      <c r="T374" s="91"/>
    </row>
    <row r="375" spans="2:20">
      <c r="B375" s="91"/>
      <c r="C375" s="146" t="s">
        <v>1348</v>
      </c>
      <c r="D375" s="146"/>
      <c r="E375" s="91" t="s">
        <v>1349</v>
      </c>
      <c r="F375" s="91"/>
      <c r="G375" s="91" t="str">
        <f t="shared" si="7"/>
        <v>5202　消火器</v>
      </c>
      <c r="H375" s="91"/>
      <c r="I375" s="91"/>
      <c r="J375" s="91"/>
      <c r="K375" s="91"/>
      <c r="L375" s="91"/>
      <c r="M375" s="91"/>
      <c r="N375" s="91"/>
      <c r="O375" s="91"/>
      <c r="P375" s="91"/>
      <c r="Q375" s="91"/>
      <c r="R375" s="91"/>
      <c r="S375" s="91"/>
      <c r="T375" s="91"/>
    </row>
    <row r="376" spans="2:20">
      <c r="B376" s="91"/>
      <c r="C376" s="146" t="s">
        <v>1350</v>
      </c>
      <c r="D376" s="146"/>
      <c r="E376" s="91" t="s">
        <v>1351</v>
      </c>
      <c r="F376" s="91"/>
      <c r="G376" s="91" t="str">
        <f t="shared" si="7"/>
        <v>5301　水道用品</v>
      </c>
      <c r="H376" s="91"/>
      <c r="I376" s="91"/>
      <c r="J376" s="91"/>
      <c r="K376" s="91"/>
      <c r="L376" s="91"/>
      <c r="M376" s="91"/>
      <c r="N376" s="91"/>
      <c r="O376" s="91"/>
      <c r="P376" s="91"/>
      <c r="Q376" s="91"/>
      <c r="R376" s="91"/>
      <c r="S376" s="91"/>
      <c r="T376" s="91"/>
    </row>
    <row r="377" spans="2:20">
      <c r="B377" s="91"/>
      <c r="C377" s="146" t="s">
        <v>1352</v>
      </c>
      <c r="D377" s="146"/>
      <c r="E377" s="91" t="s">
        <v>1353</v>
      </c>
      <c r="F377" s="91"/>
      <c r="G377" s="91" t="str">
        <f t="shared" si="7"/>
        <v>5401　警報装置</v>
      </c>
      <c r="H377" s="91"/>
      <c r="I377" s="91"/>
      <c r="J377" s="91"/>
      <c r="K377" s="91"/>
      <c r="L377" s="91"/>
      <c r="M377" s="91"/>
      <c r="N377" s="91"/>
      <c r="O377" s="91"/>
      <c r="P377" s="91"/>
      <c r="Q377" s="91"/>
      <c r="R377" s="91"/>
      <c r="S377" s="91"/>
      <c r="T377" s="91"/>
    </row>
    <row r="378" spans="2:20">
      <c r="B378" s="91"/>
      <c r="C378" s="146" t="s">
        <v>1354</v>
      </c>
      <c r="D378" s="146"/>
      <c r="E378" s="91" t="s">
        <v>1355</v>
      </c>
      <c r="F378" s="91"/>
      <c r="G378" s="91" t="str">
        <f t="shared" si="7"/>
        <v>5402　監視装置</v>
      </c>
      <c r="H378" s="91"/>
      <c r="I378" s="91"/>
      <c r="J378" s="91"/>
      <c r="K378" s="91"/>
      <c r="L378" s="91"/>
      <c r="M378" s="91"/>
      <c r="N378" s="91"/>
      <c r="O378" s="91"/>
      <c r="P378" s="91"/>
      <c r="Q378" s="91"/>
      <c r="R378" s="91"/>
      <c r="S378" s="91"/>
      <c r="T378" s="91"/>
    </row>
    <row r="379" spans="2:20">
      <c r="B379" s="91"/>
      <c r="C379" s="146" t="s">
        <v>1356</v>
      </c>
      <c r="D379" s="146"/>
      <c r="E379" s="91" t="s">
        <v>732</v>
      </c>
      <c r="F379" s="91"/>
      <c r="G379" s="91" t="str">
        <f t="shared" si="7"/>
        <v>5501　その他</v>
      </c>
      <c r="H379" s="91"/>
      <c r="I379" s="91"/>
      <c r="J379" s="91"/>
      <c r="K379" s="91"/>
      <c r="L379" s="91"/>
      <c r="M379" s="91"/>
      <c r="N379" s="91"/>
      <c r="O379" s="91"/>
      <c r="P379" s="91"/>
      <c r="Q379" s="91"/>
      <c r="R379" s="91"/>
      <c r="S379" s="91"/>
      <c r="T379" s="91"/>
    </row>
    <row r="380" spans="2:20">
      <c r="B380" s="91"/>
      <c r="C380" s="91"/>
      <c r="D380" s="91"/>
      <c r="E380" s="91"/>
      <c r="F380" s="91"/>
      <c r="G380" s="91"/>
      <c r="H380" s="91"/>
      <c r="I380" s="91"/>
      <c r="J380" s="91"/>
      <c r="K380" s="91"/>
      <c r="L380" s="91"/>
      <c r="M380" s="91"/>
      <c r="N380" s="91"/>
      <c r="O380" s="91"/>
      <c r="P380" s="91"/>
      <c r="Q380" s="91"/>
      <c r="R380" s="91"/>
      <c r="S380" s="91"/>
      <c r="T380" s="91"/>
    </row>
    <row r="381" spans="2:20">
      <c r="B381" s="91"/>
      <c r="C381" s="91"/>
      <c r="D381" s="91"/>
      <c r="E381" s="91"/>
      <c r="F381" s="91"/>
      <c r="G381" s="91"/>
      <c r="H381" s="91"/>
      <c r="I381" s="91"/>
      <c r="J381" s="91"/>
      <c r="K381" s="91"/>
      <c r="L381" s="91"/>
      <c r="M381" s="91"/>
      <c r="N381" s="91"/>
      <c r="O381" s="91"/>
      <c r="P381" s="91"/>
      <c r="Q381" s="91"/>
      <c r="R381" s="91"/>
      <c r="S381" s="91"/>
      <c r="T381" s="91"/>
    </row>
    <row r="382" spans="2:20">
      <c r="B382" s="91"/>
      <c r="C382" s="91"/>
      <c r="D382" s="91"/>
      <c r="E382" s="91"/>
      <c r="F382" s="91"/>
      <c r="G382" s="91"/>
      <c r="H382" s="91"/>
      <c r="I382" s="91"/>
      <c r="J382" s="91"/>
      <c r="K382" s="91"/>
      <c r="L382" s="91"/>
      <c r="M382" s="91"/>
      <c r="N382" s="91"/>
      <c r="O382" s="91"/>
      <c r="P382" s="91"/>
      <c r="Q382" s="91"/>
      <c r="R382" s="91"/>
      <c r="S382" s="91"/>
      <c r="T382" s="91"/>
    </row>
    <row r="383" spans="2:20">
      <c r="B383" s="91"/>
      <c r="C383" s="91"/>
      <c r="D383" s="91"/>
      <c r="E383" s="91"/>
      <c r="F383" s="91"/>
      <c r="G383" s="91"/>
      <c r="H383" s="91"/>
      <c r="I383" s="91"/>
      <c r="J383" s="91"/>
      <c r="K383" s="91"/>
      <c r="L383" s="91"/>
      <c r="M383" s="91"/>
      <c r="N383" s="91"/>
      <c r="O383" s="91"/>
      <c r="P383" s="91"/>
      <c r="Q383" s="91"/>
      <c r="R383" s="91"/>
      <c r="S383" s="91"/>
      <c r="T383" s="91"/>
    </row>
    <row r="384" spans="2:20">
      <c r="B384" s="91"/>
      <c r="C384" s="91"/>
      <c r="D384" s="91"/>
      <c r="E384" s="91"/>
      <c r="F384" s="91"/>
      <c r="G384" s="91"/>
      <c r="H384" s="91"/>
      <c r="I384" s="91"/>
      <c r="J384" s="91"/>
      <c r="K384" s="91"/>
      <c r="L384" s="91"/>
      <c r="M384" s="91"/>
      <c r="N384" s="91"/>
      <c r="O384" s="91"/>
      <c r="P384" s="91"/>
      <c r="Q384" s="91"/>
      <c r="R384" s="91"/>
      <c r="S384" s="91"/>
      <c r="T384" s="91"/>
    </row>
    <row r="385" spans="2:20">
      <c r="B385" s="91"/>
      <c r="C385" s="91"/>
      <c r="D385" s="91"/>
      <c r="E385" s="91"/>
      <c r="F385" s="91"/>
      <c r="G385" s="91"/>
      <c r="H385" s="91"/>
      <c r="I385" s="91"/>
      <c r="J385" s="91"/>
      <c r="K385" s="91"/>
      <c r="L385" s="91"/>
      <c r="M385" s="91"/>
      <c r="N385" s="91"/>
      <c r="O385" s="91"/>
      <c r="P385" s="91"/>
      <c r="Q385" s="91"/>
      <c r="R385" s="91"/>
      <c r="S385" s="91"/>
      <c r="T385" s="91"/>
    </row>
  </sheetData>
  <sheetProtection algorithmName="SHA-512" hashValue="WDonVWQLEBNBOzM8tiapvMIffDgLeFrkI1sOqWcyi+ecSV2YIReDmQ77q01MONH6N8JgvTVHjhcUZKyM+pKWvg==" saltValue="78ubgCFqxv92JVjGdoboIg==" spinCount="100000" sheet="1" selectLockedCells="1"/>
  <mergeCells count="542">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 ref="B3:C3"/>
    <mergeCell ref="D3:G3"/>
    <mergeCell ref="H3:I3"/>
    <mergeCell ref="J3:L3"/>
    <mergeCell ref="B4:C5"/>
    <mergeCell ref="D4:E4"/>
    <mergeCell ref="F4:G4"/>
    <mergeCell ref="D5:E5"/>
    <mergeCell ref="F5:G5"/>
    <mergeCell ref="B9:J9"/>
    <mergeCell ref="K9:O9"/>
    <mergeCell ref="P9:R9"/>
    <mergeCell ref="B10:C10"/>
    <mergeCell ref="D10:J10"/>
    <mergeCell ref="K10:L10"/>
    <mergeCell ref="M10:R10"/>
    <mergeCell ref="B6:C8"/>
    <mergeCell ref="D6:E6"/>
    <mergeCell ref="F6:G6"/>
    <mergeCell ref="D7:E7"/>
    <mergeCell ref="F7:G7"/>
    <mergeCell ref="D8:E8"/>
    <mergeCell ref="F8:G8"/>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15:C17"/>
    <mergeCell ref="D15:E15"/>
    <mergeCell ref="F15:G15"/>
    <mergeCell ref="H15:J15"/>
    <mergeCell ref="K15:L17"/>
    <mergeCell ref="N15:O15"/>
    <mergeCell ref="P15:R15"/>
    <mergeCell ref="D16:J16"/>
    <mergeCell ref="M16:R16"/>
    <mergeCell ref="D17:J17"/>
    <mergeCell ref="M17:R17"/>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27:C30"/>
    <mergeCell ref="D27:J27"/>
    <mergeCell ref="K27:O27"/>
    <mergeCell ref="D25:E25"/>
    <mergeCell ref="F25:G25"/>
    <mergeCell ref="H25:I25"/>
    <mergeCell ref="J25:K25"/>
    <mergeCell ref="L25:M26"/>
    <mergeCell ref="N25:O26"/>
    <mergeCell ref="P27:R34"/>
    <mergeCell ref="D28:G28"/>
    <mergeCell ref="H28:J28"/>
    <mergeCell ref="K28:M28"/>
    <mergeCell ref="D29:G29"/>
    <mergeCell ref="H29:J29"/>
    <mergeCell ref="K29:M29"/>
    <mergeCell ref="D30:G30"/>
    <mergeCell ref="H30:J30"/>
    <mergeCell ref="K30:M30"/>
    <mergeCell ref="D34:G34"/>
    <mergeCell ref="H34:J34"/>
    <mergeCell ref="K34:M34"/>
    <mergeCell ref="B31:C34"/>
    <mergeCell ref="D31:G31"/>
    <mergeCell ref="H31:J31"/>
    <mergeCell ref="K31:M31"/>
    <mergeCell ref="D32:G32"/>
    <mergeCell ref="H32:J32"/>
    <mergeCell ref="K32:M32"/>
    <mergeCell ref="D33:G33"/>
    <mergeCell ref="H33:J33"/>
    <mergeCell ref="K33:M33"/>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70:B71"/>
    <mergeCell ref="C70:C71"/>
    <mergeCell ref="E70:F70"/>
    <mergeCell ref="H70:H75"/>
    <mergeCell ref="I70:I75"/>
    <mergeCell ref="B72:B75"/>
    <mergeCell ref="C72:C75"/>
    <mergeCell ref="E61:F61"/>
    <mergeCell ref="H61:H64"/>
    <mergeCell ref="I61:I64"/>
    <mergeCell ref="E72:F72"/>
    <mergeCell ref="E73:F73"/>
    <mergeCell ref="K61:L61"/>
    <mergeCell ref="E62:F62"/>
    <mergeCell ref="K62:L62"/>
    <mergeCell ref="E63:F64"/>
    <mergeCell ref="G63:G64"/>
    <mergeCell ref="K64:L64"/>
    <mergeCell ref="E65:F65"/>
    <mergeCell ref="H65:H68"/>
    <mergeCell ref="B59:B65"/>
    <mergeCell ref="C59:C65"/>
    <mergeCell ref="E59:F59"/>
    <mergeCell ref="K59:L59"/>
    <mergeCell ref="K68:L68"/>
    <mergeCell ref="K70:L70"/>
    <mergeCell ref="E71:F71"/>
    <mergeCell ref="K71:L71"/>
    <mergeCell ref="E67:F67"/>
    <mergeCell ref="K67:L67"/>
    <mergeCell ref="E68:F68"/>
    <mergeCell ref="D63:D64"/>
    <mergeCell ref="K63:L63"/>
    <mergeCell ref="I65:I68"/>
    <mergeCell ref="K65:L65"/>
    <mergeCell ref="K66:L66"/>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D108:D109"/>
    <mergeCell ref="E108:G109"/>
    <mergeCell ref="H108:H109"/>
    <mergeCell ref="L108:N108"/>
    <mergeCell ref="I109:I110"/>
    <mergeCell ref="J109:J110"/>
    <mergeCell ref="J104:J108"/>
    <mergeCell ref="K104:K105"/>
    <mergeCell ref="L104:N105"/>
    <mergeCell ref="L109:N110"/>
    <mergeCell ref="O109:O110"/>
    <mergeCell ref="E110:G110"/>
    <mergeCell ref="E111:G111"/>
    <mergeCell ref="L111:N111"/>
    <mergeCell ref="E112:G112"/>
    <mergeCell ref="L112:N112"/>
    <mergeCell ref="P106:R106"/>
    <mergeCell ref="E107:G107"/>
    <mergeCell ref="L107:N107"/>
    <mergeCell ref="P107:R116"/>
    <mergeCell ref="P120:Q120"/>
    <mergeCell ref="D113:D114"/>
    <mergeCell ref="E113:G114"/>
    <mergeCell ref="H113:H114"/>
    <mergeCell ref="J113:O113"/>
    <mergeCell ref="I114:O114"/>
    <mergeCell ref="D115:D116"/>
    <mergeCell ref="E115:G116"/>
    <mergeCell ref="H115:H116"/>
    <mergeCell ref="I115:O117"/>
    <mergeCell ref="E117:G117"/>
    <mergeCell ref="P132:Q132"/>
    <mergeCell ref="C139:E139"/>
    <mergeCell ref="G139:O139"/>
    <mergeCell ref="C140:E140"/>
    <mergeCell ref="G140:O140"/>
    <mergeCell ref="C142:E142"/>
    <mergeCell ref="G142:H142"/>
    <mergeCell ref="J142:M142"/>
    <mergeCell ref="N142:N143"/>
    <mergeCell ref="C143:E143"/>
    <mergeCell ref="G143:H143"/>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C152:E152"/>
    <mergeCell ref="G152:J152"/>
    <mergeCell ref="L152:M152"/>
    <mergeCell ref="N152:O152"/>
    <mergeCell ref="B158:B159"/>
    <mergeCell ref="C158:C159"/>
    <mergeCell ref="D158:F159"/>
    <mergeCell ref="G158:G159"/>
    <mergeCell ref="H158:M159"/>
    <mergeCell ref="N158:O158"/>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B168:B169"/>
    <mergeCell ref="C168:C169"/>
    <mergeCell ref="D168:F169"/>
    <mergeCell ref="G168:G169"/>
    <mergeCell ref="H168:M169"/>
    <mergeCell ref="N168:O168"/>
    <mergeCell ref="P168:R169"/>
    <mergeCell ref="N169:O169"/>
    <mergeCell ref="P170:R171"/>
    <mergeCell ref="N171:O171"/>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D202:E202"/>
    <mergeCell ref="G202:H202"/>
    <mergeCell ref="G204:H204"/>
    <mergeCell ref="G206:H206"/>
    <mergeCell ref="G209:N209"/>
    <mergeCell ref="G212:H212"/>
    <mergeCell ref="P182:R183"/>
    <mergeCell ref="N183:O183"/>
    <mergeCell ref="C185:Q185"/>
    <mergeCell ref="N194:Q194"/>
    <mergeCell ref="G199:H199"/>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4" orientation="landscape" horizontalDpi="300" verticalDpi="300" r:id="rId1"/>
  <headerFooter alignWithMargins="0">
    <oddHeader>&amp;R&amp;"ＭＳ ゴシック,標準"&amp;8令和７・８年度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3"/>
  <sheetViews>
    <sheetView showZeros="0" view="pageBreakPreview" zoomScale="85" zoomScaleNormal="100" zoomScaleSheetLayoutView="85" workbookViewId="0">
      <selection activeCell="N4" sqref="N4"/>
    </sheetView>
  </sheetViews>
  <sheetFormatPr defaultRowHeight="13.5"/>
  <cols>
    <col min="1" max="1" width="3.375" style="282" customWidth="1"/>
    <col min="2" max="3" width="6.625" style="178" customWidth="1"/>
    <col min="4" max="4" width="7.5" style="178" customWidth="1"/>
    <col min="5" max="12" width="6.625" style="178" customWidth="1"/>
    <col min="13" max="13" width="8.875" style="178" customWidth="1"/>
    <col min="14" max="14" width="10" style="178" customWidth="1"/>
    <col min="15" max="15" width="5.75" style="178" customWidth="1"/>
    <col min="16" max="16" width="16.625" style="178" customWidth="1"/>
    <col min="17" max="18" width="8.125" style="178" customWidth="1"/>
    <col min="19" max="254" width="9" style="178"/>
    <col min="255" max="255" width="3.375" style="178" customWidth="1"/>
    <col min="256" max="266" width="8.125" style="178" customWidth="1"/>
    <col min="267" max="269" width="9.875" style="178" customWidth="1"/>
    <col min="270" max="271" width="8.125" style="178" customWidth="1"/>
    <col min="272" max="272" width="3.5" style="178" customWidth="1"/>
    <col min="273" max="274" width="8.125" style="178" customWidth="1"/>
    <col min="275" max="510" width="9" style="178"/>
    <col min="511" max="511" width="3.375" style="178" customWidth="1"/>
    <col min="512" max="522" width="8.125" style="178" customWidth="1"/>
    <col min="523" max="525" width="9.875" style="178" customWidth="1"/>
    <col min="526" max="527" width="8.125" style="178" customWidth="1"/>
    <col min="528" max="528" width="3.5" style="178" customWidth="1"/>
    <col min="529" max="530" width="8.125" style="178" customWidth="1"/>
    <col min="531" max="766" width="9" style="178"/>
    <col min="767" max="767" width="3.375" style="178" customWidth="1"/>
    <col min="768" max="778" width="8.125" style="178" customWidth="1"/>
    <col min="779" max="781" width="9.875" style="178" customWidth="1"/>
    <col min="782" max="783" width="8.125" style="178" customWidth="1"/>
    <col min="784" max="784" width="3.5" style="178" customWidth="1"/>
    <col min="785" max="786" width="8.125" style="178" customWidth="1"/>
    <col min="787" max="1022" width="9" style="178"/>
    <col min="1023" max="1023" width="3.375" style="178" customWidth="1"/>
    <col min="1024" max="1034" width="8.125" style="178" customWidth="1"/>
    <col min="1035" max="1037" width="9.875" style="178" customWidth="1"/>
    <col min="1038" max="1039" width="8.125" style="178" customWidth="1"/>
    <col min="1040" max="1040" width="3.5" style="178" customWidth="1"/>
    <col min="1041" max="1042" width="8.125" style="178" customWidth="1"/>
    <col min="1043" max="1278" width="9" style="178"/>
    <col min="1279" max="1279" width="3.375" style="178" customWidth="1"/>
    <col min="1280" max="1290" width="8.125" style="178" customWidth="1"/>
    <col min="1291" max="1293" width="9.875" style="178" customWidth="1"/>
    <col min="1294" max="1295" width="8.125" style="178" customWidth="1"/>
    <col min="1296" max="1296" width="3.5" style="178" customWidth="1"/>
    <col min="1297" max="1298" width="8.125" style="178" customWidth="1"/>
    <col min="1299" max="1534" width="9" style="178"/>
    <col min="1535" max="1535" width="3.375" style="178" customWidth="1"/>
    <col min="1536" max="1546" width="8.125" style="178" customWidth="1"/>
    <col min="1547" max="1549" width="9.875" style="178" customWidth="1"/>
    <col min="1550" max="1551" width="8.125" style="178" customWidth="1"/>
    <col min="1552" max="1552" width="3.5" style="178" customWidth="1"/>
    <col min="1553" max="1554" width="8.125" style="178" customWidth="1"/>
    <col min="1555" max="1790" width="9" style="178"/>
    <col min="1791" max="1791" width="3.375" style="178" customWidth="1"/>
    <col min="1792" max="1802" width="8.125" style="178" customWidth="1"/>
    <col min="1803" max="1805" width="9.875" style="178" customWidth="1"/>
    <col min="1806" max="1807" width="8.125" style="178" customWidth="1"/>
    <col min="1808" max="1808" width="3.5" style="178" customWidth="1"/>
    <col min="1809" max="1810" width="8.125" style="178" customWidth="1"/>
    <col min="1811" max="2046" width="9" style="178"/>
    <col min="2047" max="2047" width="3.375" style="178" customWidth="1"/>
    <col min="2048" max="2058" width="8.125" style="178" customWidth="1"/>
    <col min="2059" max="2061" width="9.875" style="178" customWidth="1"/>
    <col min="2062" max="2063" width="8.125" style="178" customWidth="1"/>
    <col min="2064" max="2064" width="3.5" style="178" customWidth="1"/>
    <col min="2065" max="2066" width="8.125" style="178" customWidth="1"/>
    <col min="2067" max="2302" width="9" style="178"/>
    <col min="2303" max="2303" width="3.375" style="178" customWidth="1"/>
    <col min="2304" max="2314" width="8.125" style="178" customWidth="1"/>
    <col min="2315" max="2317" width="9.875" style="178" customWidth="1"/>
    <col min="2318" max="2319" width="8.125" style="178" customWidth="1"/>
    <col min="2320" max="2320" width="3.5" style="178" customWidth="1"/>
    <col min="2321" max="2322" width="8.125" style="178" customWidth="1"/>
    <col min="2323" max="2558" width="9" style="178"/>
    <col min="2559" max="2559" width="3.375" style="178" customWidth="1"/>
    <col min="2560" max="2570" width="8.125" style="178" customWidth="1"/>
    <col min="2571" max="2573" width="9.875" style="178" customWidth="1"/>
    <col min="2574" max="2575" width="8.125" style="178" customWidth="1"/>
    <col min="2576" max="2576" width="3.5" style="178" customWidth="1"/>
    <col min="2577" max="2578" width="8.125" style="178" customWidth="1"/>
    <col min="2579" max="2814" width="9" style="178"/>
    <col min="2815" max="2815" width="3.375" style="178" customWidth="1"/>
    <col min="2816" max="2826" width="8.125" style="178" customWidth="1"/>
    <col min="2827" max="2829" width="9.875" style="178" customWidth="1"/>
    <col min="2830" max="2831" width="8.125" style="178" customWidth="1"/>
    <col min="2832" max="2832" width="3.5" style="178" customWidth="1"/>
    <col min="2833" max="2834" width="8.125" style="178" customWidth="1"/>
    <col min="2835" max="3070" width="9" style="178"/>
    <col min="3071" max="3071" width="3.375" style="178" customWidth="1"/>
    <col min="3072" max="3082" width="8.125" style="178" customWidth="1"/>
    <col min="3083" max="3085" width="9.875" style="178" customWidth="1"/>
    <col min="3086" max="3087" width="8.125" style="178" customWidth="1"/>
    <col min="3088" max="3088" width="3.5" style="178" customWidth="1"/>
    <col min="3089" max="3090" width="8.125" style="178" customWidth="1"/>
    <col min="3091" max="3326" width="9" style="178"/>
    <col min="3327" max="3327" width="3.375" style="178" customWidth="1"/>
    <col min="3328" max="3338" width="8.125" style="178" customWidth="1"/>
    <col min="3339" max="3341" width="9.875" style="178" customWidth="1"/>
    <col min="3342" max="3343" width="8.125" style="178" customWidth="1"/>
    <col min="3344" max="3344" width="3.5" style="178" customWidth="1"/>
    <col min="3345" max="3346" width="8.125" style="178" customWidth="1"/>
    <col min="3347" max="3582" width="9" style="178"/>
    <col min="3583" max="3583" width="3.375" style="178" customWidth="1"/>
    <col min="3584" max="3594" width="8.125" style="178" customWidth="1"/>
    <col min="3595" max="3597" width="9.875" style="178" customWidth="1"/>
    <col min="3598" max="3599" width="8.125" style="178" customWidth="1"/>
    <col min="3600" max="3600" width="3.5" style="178" customWidth="1"/>
    <col min="3601" max="3602" width="8.125" style="178" customWidth="1"/>
    <col min="3603" max="3838" width="9" style="178"/>
    <col min="3839" max="3839" width="3.375" style="178" customWidth="1"/>
    <col min="3840" max="3850" width="8.125" style="178" customWidth="1"/>
    <col min="3851" max="3853" width="9.875" style="178" customWidth="1"/>
    <col min="3854" max="3855" width="8.125" style="178" customWidth="1"/>
    <col min="3856" max="3856" width="3.5" style="178" customWidth="1"/>
    <col min="3857" max="3858" width="8.125" style="178" customWidth="1"/>
    <col min="3859" max="4094" width="9" style="178"/>
    <col min="4095" max="4095" width="3.375" style="178" customWidth="1"/>
    <col min="4096" max="4106" width="8.125" style="178" customWidth="1"/>
    <col min="4107" max="4109" width="9.875" style="178" customWidth="1"/>
    <col min="4110" max="4111" width="8.125" style="178" customWidth="1"/>
    <col min="4112" max="4112" width="3.5" style="178" customWidth="1"/>
    <col min="4113" max="4114" width="8.125" style="178" customWidth="1"/>
    <col min="4115" max="4350" width="9" style="178"/>
    <col min="4351" max="4351" width="3.375" style="178" customWidth="1"/>
    <col min="4352" max="4362" width="8.125" style="178" customWidth="1"/>
    <col min="4363" max="4365" width="9.875" style="178" customWidth="1"/>
    <col min="4366" max="4367" width="8.125" style="178" customWidth="1"/>
    <col min="4368" max="4368" width="3.5" style="178" customWidth="1"/>
    <col min="4369" max="4370" width="8.125" style="178" customWidth="1"/>
    <col min="4371" max="4606" width="9" style="178"/>
    <col min="4607" max="4607" width="3.375" style="178" customWidth="1"/>
    <col min="4608" max="4618" width="8.125" style="178" customWidth="1"/>
    <col min="4619" max="4621" width="9.875" style="178" customWidth="1"/>
    <col min="4622" max="4623" width="8.125" style="178" customWidth="1"/>
    <col min="4624" max="4624" width="3.5" style="178" customWidth="1"/>
    <col min="4625" max="4626" width="8.125" style="178" customWidth="1"/>
    <col min="4627" max="4862" width="9" style="178"/>
    <col min="4863" max="4863" width="3.375" style="178" customWidth="1"/>
    <col min="4864" max="4874" width="8.125" style="178" customWidth="1"/>
    <col min="4875" max="4877" width="9.875" style="178" customWidth="1"/>
    <col min="4878" max="4879" width="8.125" style="178" customWidth="1"/>
    <col min="4880" max="4880" width="3.5" style="178" customWidth="1"/>
    <col min="4881" max="4882" width="8.125" style="178" customWidth="1"/>
    <col min="4883" max="5118" width="9" style="178"/>
    <col min="5119" max="5119" width="3.375" style="178" customWidth="1"/>
    <col min="5120" max="5130" width="8.125" style="178" customWidth="1"/>
    <col min="5131" max="5133" width="9.875" style="178" customWidth="1"/>
    <col min="5134" max="5135" width="8.125" style="178" customWidth="1"/>
    <col min="5136" max="5136" width="3.5" style="178" customWidth="1"/>
    <col min="5137" max="5138" width="8.125" style="178" customWidth="1"/>
    <col min="5139" max="5374" width="9" style="178"/>
    <col min="5375" max="5375" width="3.375" style="178" customWidth="1"/>
    <col min="5376" max="5386" width="8.125" style="178" customWidth="1"/>
    <col min="5387" max="5389" width="9.875" style="178" customWidth="1"/>
    <col min="5390" max="5391" width="8.125" style="178" customWidth="1"/>
    <col min="5392" max="5392" width="3.5" style="178" customWidth="1"/>
    <col min="5393" max="5394" width="8.125" style="178" customWidth="1"/>
    <col min="5395" max="5630" width="9" style="178"/>
    <col min="5631" max="5631" width="3.375" style="178" customWidth="1"/>
    <col min="5632" max="5642" width="8.125" style="178" customWidth="1"/>
    <col min="5643" max="5645" width="9.875" style="178" customWidth="1"/>
    <col min="5646" max="5647" width="8.125" style="178" customWidth="1"/>
    <col min="5648" max="5648" width="3.5" style="178" customWidth="1"/>
    <col min="5649" max="5650" width="8.125" style="178" customWidth="1"/>
    <col min="5651" max="5886" width="9" style="178"/>
    <col min="5887" max="5887" width="3.375" style="178" customWidth="1"/>
    <col min="5888" max="5898" width="8.125" style="178" customWidth="1"/>
    <col min="5899" max="5901" width="9.875" style="178" customWidth="1"/>
    <col min="5902" max="5903" width="8.125" style="178" customWidth="1"/>
    <col min="5904" max="5904" width="3.5" style="178" customWidth="1"/>
    <col min="5905" max="5906" width="8.125" style="178" customWidth="1"/>
    <col min="5907" max="6142" width="9" style="178"/>
    <col min="6143" max="6143" width="3.375" style="178" customWidth="1"/>
    <col min="6144" max="6154" width="8.125" style="178" customWidth="1"/>
    <col min="6155" max="6157" width="9.875" style="178" customWidth="1"/>
    <col min="6158" max="6159" width="8.125" style="178" customWidth="1"/>
    <col min="6160" max="6160" width="3.5" style="178" customWidth="1"/>
    <col min="6161" max="6162" width="8.125" style="178" customWidth="1"/>
    <col min="6163" max="6398" width="9" style="178"/>
    <col min="6399" max="6399" width="3.375" style="178" customWidth="1"/>
    <col min="6400" max="6410" width="8.125" style="178" customWidth="1"/>
    <col min="6411" max="6413" width="9.875" style="178" customWidth="1"/>
    <col min="6414" max="6415" width="8.125" style="178" customWidth="1"/>
    <col min="6416" max="6416" width="3.5" style="178" customWidth="1"/>
    <col min="6417" max="6418" width="8.125" style="178" customWidth="1"/>
    <col min="6419" max="6654" width="9" style="178"/>
    <col min="6655" max="6655" width="3.375" style="178" customWidth="1"/>
    <col min="6656" max="6666" width="8.125" style="178" customWidth="1"/>
    <col min="6667" max="6669" width="9.875" style="178" customWidth="1"/>
    <col min="6670" max="6671" width="8.125" style="178" customWidth="1"/>
    <col min="6672" max="6672" width="3.5" style="178" customWidth="1"/>
    <col min="6673" max="6674" width="8.125" style="178" customWidth="1"/>
    <col min="6675" max="6910" width="9" style="178"/>
    <col min="6911" max="6911" width="3.375" style="178" customWidth="1"/>
    <col min="6912" max="6922" width="8.125" style="178" customWidth="1"/>
    <col min="6923" max="6925" width="9.875" style="178" customWidth="1"/>
    <col min="6926" max="6927" width="8.125" style="178" customWidth="1"/>
    <col min="6928" max="6928" width="3.5" style="178" customWidth="1"/>
    <col min="6929" max="6930" width="8.125" style="178" customWidth="1"/>
    <col min="6931" max="7166" width="9" style="178"/>
    <col min="7167" max="7167" width="3.375" style="178" customWidth="1"/>
    <col min="7168" max="7178" width="8.125" style="178" customWidth="1"/>
    <col min="7179" max="7181" width="9.875" style="178" customWidth="1"/>
    <col min="7182" max="7183" width="8.125" style="178" customWidth="1"/>
    <col min="7184" max="7184" width="3.5" style="178" customWidth="1"/>
    <col min="7185" max="7186" width="8.125" style="178" customWidth="1"/>
    <col min="7187" max="7422" width="9" style="178"/>
    <col min="7423" max="7423" width="3.375" style="178" customWidth="1"/>
    <col min="7424" max="7434" width="8.125" style="178" customWidth="1"/>
    <col min="7435" max="7437" width="9.875" style="178" customWidth="1"/>
    <col min="7438" max="7439" width="8.125" style="178" customWidth="1"/>
    <col min="7440" max="7440" width="3.5" style="178" customWidth="1"/>
    <col min="7441" max="7442" width="8.125" style="178" customWidth="1"/>
    <col min="7443" max="7678" width="9" style="178"/>
    <col min="7679" max="7679" width="3.375" style="178" customWidth="1"/>
    <col min="7680" max="7690" width="8.125" style="178" customWidth="1"/>
    <col min="7691" max="7693" width="9.875" style="178" customWidth="1"/>
    <col min="7694" max="7695" width="8.125" style="178" customWidth="1"/>
    <col min="7696" max="7696" width="3.5" style="178" customWidth="1"/>
    <col min="7697" max="7698" width="8.125" style="178" customWidth="1"/>
    <col min="7699" max="7934" width="9" style="178"/>
    <col min="7935" max="7935" width="3.375" style="178" customWidth="1"/>
    <col min="7936" max="7946" width="8.125" style="178" customWidth="1"/>
    <col min="7947" max="7949" width="9.875" style="178" customWidth="1"/>
    <col min="7950" max="7951" width="8.125" style="178" customWidth="1"/>
    <col min="7952" max="7952" width="3.5" style="178" customWidth="1"/>
    <col min="7953" max="7954" width="8.125" style="178" customWidth="1"/>
    <col min="7955" max="8190" width="9" style="178"/>
    <col min="8191" max="8191" width="3.375" style="178" customWidth="1"/>
    <col min="8192" max="8202" width="8.125" style="178" customWidth="1"/>
    <col min="8203" max="8205" width="9.875" style="178" customWidth="1"/>
    <col min="8206" max="8207" width="8.125" style="178" customWidth="1"/>
    <col min="8208" max="8208" width="3.5" style="178" customWidth="1"/>
    <col min="8209" max="8210" width="8.125" style="178" customWidth="1"/>
    <col min="8211" max="8446" width="9" style="178"/>
    <col min="8447" max="8447" width="3.375" style="178" customWidth="1"/>
    <col min="8448" max="8458" width="8.125" style="178" customWidth="1"/>
    <col min="8459" max="8461" width="9.875" style="178" customWidth="1"/>
    <col min="8462" max="8463" width="8.125" style="178" customWidth="1"/>
    <col min="8464" max="8464" width="3.5" style="178" customWidth="1"/>
    <col min="8465" max="8466" width="8.125" style="178" customWidth="1"/>
    <col min="8467" max="8702" width="9" style="178"/>
    <col min="8703" max="8703" width="3.375" style="178" customWidth="1"/>
    <col min="8704" max="8714" width="8.125" style="178" customWidth="1"/>
    <col min="8715" max="8717" width="9.875" style="178" customWidth="1"/>
    <col min="8718" max="8719" width="8.125" style="178" customWidth="1"/>
    <col min="8720" max="8720" width="3.5" style="178" customWidth="1"/>
    <col min="8721" max="8722" width="8.125" style="178" customWidth="1"/>
    <col min="8723" max="8958" width="9" style="178"/>
    <col min="8959" max="8959" width="3.375" style="178" customWidth="1"/>
    <col min="8960" max="8970" width="8.125" style="178" customWidth="1"/>
    <col min="8971" max="8973" width="9.875" style="178" customWidth="1"/>
    <col min="8974" max="8975" width="8.125" style="178" customWidth="1"/>
    <col min="8976" max="8976" width="3.5" style="178" customWidth="1"/>
    <col min="8977" max="8978" width="8.125" style="178" customWidth="1"/>
    <col min="8979" max="9214" width="9" style="178"/>
    <col min="9215" max="9215" width="3.375" style="178" customWidth="1"/>
    <col min="9216" max="9226" width="8.125" style="178" customWidth="1"/>
    <col min="9227" max="9229" width="9.875" style="178" customWidth="1"/>
    <col min="9230" max="9231" width="8.125" style="178" customWidth="1"/>
    <col min="9232" max="9232" width="3.5" style="178" customWidth="1"/>
    <col min="9233" max="9234" width="8.125" style="178" customWidth="1"/>
    <col min="9235" max="9470" width="9" style="178"/>
    <col min="9471" max="9471" width="3.375" style="178" customWidth="1"/>
    <col min="9472" max="9482" width="8.125" style="178" customWidth="1"/>
    <col min="9483" max="9485" width="9.875" style="178" customWidth="1"/>
    <col min="9486" max="9487" width="8.125" style="178" customWidth="1"/>
    <col min="9488" max="9488" width="3.5" style="178" customWidth="1"/>
    <col min="9489" max="9490" width="8.125" style="178" customWidth="1"/>
    <col min="9491" max="9726" width="9" style="178"/>
    <col min="9727" max="9727" width="3.375" style="178" customWidth="1"/>
    <col min="9728" max="9738" width="8.125" style="178" customWidth="1"/>
    <col min="9739" max="9741" width="9.875" style="178" customWidth="1"/>
    <col min="9742" max="9743" width="8.125" style="178" customWidth="1"/>
    <col min="9744" max="9744" width="3.5" style="178" customWidth="1"/>
    <col min="9745" max="9746" width="8.125" style="178" customWidth="1"/>
    <col min="9747" max="9982" width="9" style="178"/>
    <col min="9983" max="9983" width="3.375" style="178" customWidth="1"/>
    <col min="9984" max="9994" width="8.125" style="178" customWidth="1"/>
    <col min="9995" max="9997" width="9.875" style="178" customWidth="1"/>
    <col min="9998" max="9999" width="8.125" style="178" customWidth="1"/>
    <col min="10000" max="10000" width="3.5" style="178" customWidth="1"/>
    <col min="10001" max="10002" width="8.125" style="178" customWidth="1"/>
    <col min="10003" max="10238" width="9" style="178"/>
    <col min="10239" max="10239" width="3.375" style="178" customWidth="1"/>
    <col min="10240" max="10250" width="8.125" style="178" customWidth="1"/>
    <col min="10251" max="10253" width="9.875" style="178" customWidth="1"/>
    <col min="10254" max="10255" width="8.125" style="178" customWidth="1"/>
    <col min="10256" max="10256" width="3.5" style="178" customWidth="1"/>
    <col min="10257" max="10258" width="8.125" style="178" customWidth="1"/>
    <col min="10259" max="10494" width="9" style="178"/>
    <col min="10495" max="10495" width="3.375" style="178" customWidth="1"/>
    <col min="10496" max="10506" width="8.125" style="178" customWidth="1"/>
    <col min="10507" max="10509" width="9.875" style="178" customWidth="1"/>
    <col min="10510" max="10511" width="8.125" style="178" customWidth="1"/>
    <col min="10512" max="10512" width="3.5" style="178" customWidth="1"/>
    <col min="10513" max="10514" width="8.125" style="178" customWidth="1"/>
    <col min="10515" max="10750" width="9" style="178"/>
    <col min="10751" max="10751" width="3.375" style="178" customWidth="1"/>
    <col min="10752" max="10762" width="8.125" style="178" customWidth="1"/>
    <col min="10763" max="10765" width="9.875" style="178" customWidth="1"/>
    <col min="10766" max="10767" width="8.125" style="178" customWidth="1"/>
    <col min="10768" max="10768" width="3.5" style="178" customWidth="1"/>
    <col min="10769" max="10770" width="8.125" style="178" customWidth="1"/>
    <col min="10771" max="11006" width="9" style="178"/>
    <col min="11007" max="11007" width="3.375" style="178" customWidth="1"/>
    <col min="11008" max="11018" width="8.125" style="178" customWidth="1"/>
    <col min="11019" max="11021" width="9.875" style="178" customWidth="1"/>
    <col min="11022" max="11023" width="8.125" style="178" customWidth="1"/>
    <col min="11024" max="11024" width="3.5" style="178" customWidth="1"/>
    <col min="11025" max="11026" width="8.125" style="178" customWidth="1"/>
    <col min="11027" max="11262" width="9" style="178"/>
    <col min="11263" max="11263" width="3.375" style="178" customWidth="1"/>
    <col min="11264" max="11274" width="8.125" style="178" customWidth="1"/>
    <col min="11275" max="11277" width="9.875" style="178" customWidth="1"/>
    <col min="11278" max="11279" width="8.125" style="178" customWidth="1"/>
    <col min="11280" max="11280" width="3.5" style="178" customWidth="1"/>
    <col min="11281" max="11282" width="8.125" style="178" customWidth="1"/>
    <col min="11283" max="11518" width="9" style="178"/>
    <col min="11519" max="11519" width="3.375" style="178" customWidth="1"/>
    <col min="11520" max="11530" width="8.125" style="178" customWidth="1"/>
    <col min="11531" max="11533" width="9.875" style="178" customWidth="1"/>
    <col min="11534" max="11535" width="8.125" style="178" customWidth="1"/>
    <col min="11536" max="11536" width="3.5" style="178" customWidth="1"/>
    <col min="11537" max="11538" width="8.125" style="178" customWidth="1"/>
    <col min="11539" max="11774" width="9" style="178"/>
    <col min="11775" max="11775" width="3.375" style="178" customWidth="1"/>
    <col min="11776" max="11786" width="8.125" style="178" customWidth="1"/>
    <col min="11787" max="11789" width="9.875" style="178" customWidth="1"/>
    <col min="11790" max="11791" width="8.125" style="178" customWidth="1"/>
    <col min="11792" max="11792" width="3.5" style="178" customWidth="1"/>
    <col min="11793" max="11794" width="8.125" style="178" customWidth="1"/>
    <col min="11795" max="12030" width="9" style="178"/>
    <col min="12031" max="12031" width="3.375" style="178" customWidth="1"/>
    <col min="12032" max="12042" width="8.125" style="178" customWidth="1"/>
    <col min="12043" max="12045" width="9.875" style="178" customWidth="1"/>
    <col min="12046" max="12047" width="8.125" style="178" customWidth="1"/>
    <col min="12048" max="12048" width="3.5" style="178" customWidth="1"/>
    <col min="12049" max="12050" width="8.125" style="178" customWidth="1"/>
    <col min="12051" max="12286" width="9" style="178"/>
    <col min="12287" max="12287" width="3.375" style="178" customWidth="1"/>
    <col min="12288" max="12298" width="8.125" style="178" customWidth="1"/>
    <col min="12299" max="12301" width="9.875" style="178" customWidth="1"/>
    <col min="12302" max="12303" width="8.125" style="178" customWidth="1"/>
    <col min="12304" max="12304" width="3.5" style="178" customWidth="1"/>
    <col min="12305" max="12306" width="8.125" style="178" customWidth="1"/>
    <col min="12307" max="12542" width="9" style="178"/>
    <col min="12543" max="12543" width="3.375" style="178" customWidth="1"/>
    <col min="12544" max="12554" width="8.125" style="178" customWidth="1"/>
    <col min="12555" max="12557" width="9.875" style="178" customWidth="1"/>
    <col min="12558" max="12559" width="8.125" style="178" customWidth="1"/>
    <col min="12560" max="12560" width="3.5" style="178" customWidth="1"/>
    <col min="12561" max="12562" width="8.125" style="178" customWidth="1"/>
    <col min="12563" max="12798" width="9" style="178"/>
    <col min="12799" max="12799" width="3.375" style="178" customWidth="1"/>
    <col min="12800" max="12810" width="8.125" style="178" customWidth="1"/>
    <col min="12811" max="12813" width="9.875" style="178" customWidth="1"/>
    <col min="12814" max="12815" width="8.125" style="178" customWidth="1"/>
    <col min="12816" max="12816" width="3.5" style="178" customWidth="1"/>
    <col min="12817" max="12818" width="8.125" style="178" customWidth="1"/>
    <col min="12819" max="13054" width="9" style="178"/>
    <col min="13055" max="13055" width="3.375" style="178" customWidth="1"/>
    <col min="13056" max="13066" width="8.125" style="178" customWidth="1"/>
    <col min="13067" max="13069" width="9.875" style="178" customWidth="1"/>
    <col min="13070" max="13071" width="8.125" style="178" customWidth="1"/>
    <col min="13072" max="13072" width="3.5" style="178" customWidth="1"/>
    <col min="13073" max="13074" width="8.125" style="178" customWidth="1"/>
    <col min="13075" max="13310" width="9" style="178"/>
    <col min="13311" max="13311" width="3.375" style="178" customWidth="1"/>
    <col min="13312" max="13322" width="8.125" style="178" customWidth="1"/>
    <col min="13323" max="13325" width="9.875" style="178" customWidth="1"/>
    <col min="13326" max="13327" width="8.125" style="178" customWidth="1"/>
    <col min="13328" max="13328" width="3.5" style="178" customWidth="1"/>
    <col min="13329" max="13330" width="8.125" style="178" customWidth="1"/>
    <col min="13331" max="13566" width="9" style="178"/>
    <col min="13567" max="13567" width="3.375" style="178" customWidth="1"/>
    <col min="13568" max="13578" width="8.125" style="178" customWidth="1"/>
    <col min="13579" max="13581" width="9.875" style="178" customWidth="1"/>
    <col min="13582" max="13583" width="8.125" style="178" customWidth="1"/>
    <col min="13584" max="13584" width="3.5" style="178" customWidth="1"/>
    <col min="13585" max="13586" width="8.125" style="178" customWidth="1"/>
    <col min="13587" max="13822" width="9" style="178"/>
    <col min="13823" max="13823" width="3.375" style="178" customWidth="1"/>
    <col min="13824" max="13834" width="8.125" style="178" customWidth="1"/>
    <col min="13835" max="13837" width="9.875" style="178" customWidth="1"/>
    <col min="13838" max="13839" width="8.125" style="178" customWidth="1"/>
    <col min="13840" max="13840" width="3.5" style="178" customWidth="1"/>
    <col min="13841" max="13842" width="8.125" style="178" customWidth="1"/>
    <col min="13843" max="14078" width="9" style="178"/>
    <col min="14079" max="14079" width="3.375" style="178" customWidth="1"/>
    <col min="14080" max="14090" width="8.125" style="178" customWidth="1"/>
    <col min="14091" max="14093" width="9.875" style="178" customWidth="1"/>
    <col min="14094" max="14095" width="8.125" style="178" customWidth="1"/>
    <col min="14096" max="14096" width="3.5" style="178" customWidth="1"/>
    <col min="14097" max="14098" width="8.125" style="178" customWidth="1"/>
    <col min="14099" max="14334" width="9" style="178"/>
    <col min="14335" max="14335" width="3.375" style="178" customWidth="1"/>
    <col min="14336" max="14346" width="8.125" style="178" customWidth="1"/>
    <col min="14347" max="14349" width="9.875" style="178" customWidth="1"/>
    <col min="14350" max="14351" width="8.125" style="178" customWidth="1"/>
    <col min="14352" max="14352" width="3.5" style="178" customWidth="1"/>
    <col min="14353" max="14354" width="8.125" style="178" customWidth="1"/>
    <col min="14355" max="14590" width="9" style="178"/>
    <col min="14591" max="14591" width="3.375" style="178" customWidth="1"/>
    <col min="14592" max="14602" width="8.125" style="178" customWidth="1"/>
    <col min="14603" max="14605" width="9.875" style="178" customWidth="1"/>
    <col min="14606" max="14607" width="8.125" style="178" customWidth="1"/>
    <col min="14608" max="14608" width="3.5" style="178" customWidth="1"/>
    <col min="14609" max="14610" width="8.125" style="178" customWidth="1"/>
    <col min="14611" max="14846" width="9" style="178"/>
    <col min="14847" max="14847" width="3.375" style="178" customWidth="1"/>
    <col min="14848" max="14858" width="8.125" style="178" customWidth="1"/>
    <col min="14859" max="14861" width="9.875" style="178" customWidth="1"/>
    <col min="14862" max="14863" width="8.125" style="178" customWidth="1"/>
    <col min="14864" max="14864" width="3.5" style="178" customWidth="1"/>
    <col min="14865" max="14866" width="8.125" style="178" customWidth="1"/>
    <col min="14867" max="15102" width="9" style="178"/>
    <col min="15103" max="15103" width="3.375" style="178" customWidth="1"/>
    <col min="15104" max="15114" width="8.125" style="178" customWidth="1"/>
    <col min="15115" max="15117" width="9.875" style="178" customWidth="1"/>
    <col min="15118" max="15119" width="8.125" style="178" customWidth="1"/>
    <col min="15120" max="15120" width="3.5" style="178" customWidth="1"/>
    <col min="15121" max="15122" width="8.125" style="178" customWidth="1"/>
    <col min="15123" max="15358" width="9" style="178"/>
    <col min="15359" max="15359" width="3.375" style="178" customWidth="1"/>
    <col min="15360" max="15370" width="8.125" style="178" customWidth="1"/>
    <col min="15371" max="15373" width="9.875" style="178" customWidth="1"/>
    <col min="15374" max="15375" width="8.125" style="178" customWidth="1"/>
    <col min="15376" max="15376" width="3.5" style="178" customWidth="1"/>
    <col min="15377" max="15378" width="8.125" style="178" customWidth="1"/>
    <col min="15379" max="15614" width="9" style="178"/>
    <col min="15615" max="15615" width="3.375" style="178" customWidth="1"/>
    <col min="15616" max="15626" width="8.125" style="178" customWidth="1"/>
    <col min="15627" max="15629" width="9.875" style="178" customWidth="1"/>
    <col min="15630" max="15631" width="8.125" style="178" customWidth="1"/>
    <col min="15632" max="15632" width="3.5" style="178" customWidth="1"/>
    <col min="15633" max="15634" width="8.125" style="178" customWidth="1"/>
    <col min="15635" max="15870" width="9" style="178"/>
    <col min="15871" max="15871" width="3.375" style="178" customWidth="1"/>
    <col min="15872" max="15882" width="8.125" style="178" customWidth="1"/>
    <col min="15883" max="15885" width="9.875" style="178" customWidth="1"/>
    <col min="15886" max="15887" width="8.125" style="178" customWidth="1"/>
    <col min="15888" max="15888" width="3.5" style="178" customWidth="1"/>
    <col min="15889" max="15890" width="8.125" style="178" customWidth="1"/>
    <col min="15891" max="16126" width="9" style="178"/>
    <col min="16127" max="16127" width="3.375" style="178" customWidth="1"/>
    <col min="16128" max="16138" width="8.125" style="178" customWidth="1"/>
    <col min="16139" max="16141" width="9.875" style="178" customWidth="1"/>
    <col min="16142" max="16143" width="8.125" style="178" customWidth="1"/>
    <col min="16144" max="16144" width="3.5" style="178" customWidth="1"/>
    <col min="16145" max="16146" width="8.125" style="178" customWidth="1"/>
    <col min="16147" max="16384" width="9" style="178"/>
  </cols>
  <sheetData>
    <row r="1" spans="1:18" ht="27" customHeight="1">
      <c r="A1" s="279"/>
      <c r="C1" s="280"/>
      <c r="D1" s="280"/>
      <c r="E1" s="280"/>
      <c r="F1" s="280"/>
      <c r="H1" s="280" t="s">
        <v>1851</v>
      </c>
      <c r="I1" s="280"/>
      <c r="J1" s="280"/>
      <c r="K1" s="280"/>
      <c r="L1" s="280"/>
      <c r="M1" s="280"/>
      <c r="N1" s="280"/>
      <c r="O1" s="280"/>
      <c r="P1" s="281"/>
      <c r="Q1" s="280"/>
    </row>
    <row r="2" spans="1:18" ht="15.95" customHeight="1" thickBot="1">
      <c r="B2" s="282"/>
      <c r="C2" s="282"/>
      <c r="D2" s="282"/>
      <c r="E2" s="282"/>
      <c r="F2" s="299"/>
      <c r="G2" s="300"/>
      <c r="H2" s="282"/>
      <c r="I2" s="282"/>
      <c r="J2" s="282"/>
      <c r="K2" s="282"/>
    </row>
    <row r="3" spans="1:18" ht="64.5" customHeight="1" thickBot="1">
      <c r="A3" s="294" t="s">
        <v>1357</v>
      </c>
      <c r="B3" s="773" t="s">
        <v>1586</v>
      </c>
      <c r="C3" s="773"/>
      <c r="D3" s="773"/>
      <c r="E3" s="774" t="s">
        <v>1587</v>
      </c>
      <c r="F3" s="775"/>
      <c r="G3" s="775"/>
      <c r="H3" s="775"/>
      <c r="I3" s="775"/>
      <c r="J3" s="775"/>
      <c r="K3" s="775"/>
      <c r="L3" s="775"/>
      <c r="M3" s="775"/>
      <c r="N3" s="295" t="s">
        <v>1934</v>
      </c>
      <c r="O3" s="296" t="s">
        <v>1358</v>
      </c>
      <c r="P3" s="294" t="s">
        <v>1588</v>
      </c>
    </row>
    <row r="4" spans="1:18" ht="36" customHeight="1" thickTop="1">
      <c r="A4" s="283" t="s">
        <v>642</v>
      </c>
      <c r="B4" s="776" t="s">
        <v>1684</v>
      </c>
      <c r="C4" s="776"/>
      <c r="D4" s="776"/>
      <c r="E4" s="765" t="s">
        <v>1589</v>
      </c>
      <c r="F4" s="766"/>
      <c r="G4" s="766"/>
      <c r="H4" s="766"/>
      <c r="I4" s="766"/>
      <c r="J4" s="766"/>
      <c r="K4" s="766"/>
      <c r="L4" s="766"/>
      <c r="M4" s="766"/>
      <c r="N4" s="359"/>
      <c r="O4" s="362"/>
      <c r="P4" s="363"/>
      <c r="R4" s="353" t="s">
        <v>1931</v>
      </c>
    </row>
    <row r="5" spans="1:18" ht="24.75" customHeight="1">
      <c r="A5" s="753">
        <v>1</v>
      </c>
      <c r="B5" s="782" t="s">
        <v>1892</v>
      </c>
      <c r="C5" s="783"/>
      <c r="D5" s="784"/>
      <c r="E5" s="765" t="s">
        <v>1914</v>
      </c>
      <c r="F5" s="766"/>
      <c r="G5" s="766"/>
      <c r="H5" s="766"/>
      <c r="I5" s="766"/>
      <c r="J5" s="766"/>
      <c r="K5" s="766"/>
      <c r="L5" s="766"/>
      <c r="M5" s="766"/>
      <c r="N5" s="359"/>
      <c r="O5" s="362"/>
      <c r="P5" s="363"/>
    </row>
    <row r="6" spans="1:18" ht="36" customHeight="1">
      <c r="A6" s="754"/>
      <c r="B6" s="785"/>
      <c r="C6" s="786"/>
      <c r="D6" s="787"/>
      <c r="E6" s="765" t="s">
        <v>1894</v>
      </c>
      <c r="F6" s="766"/>
      <c r="G6" s="766"/>
      <c r="H6" s="766"/>
      <c r="I6" s="766"/>
      <c r="J6" s="766"/>
      <c r="K6" s="766"/>
      <c r="L6" s="766"/>
      <c r="M6" s="766"/>
      <c r="N6" s="359"/>
      <c r="O6" s="362"/>
      <c r="P6" s="363"/>
    </row>
    <row r="7" spans="1:18" ht="48.75" customHeight="1">
      <c r="A7" s="755"/>
      <c r="B7" s="777"/>
      <c r="C7" s="778"/>
      <c r="D7" s="779"/>
      <c r="E7" s="765" t="s">
        <v>1893</v>
      </c>
      <c r="F7" s="766"/>
      <c r="G7" s="766"/>
      <c r="H7" s="766"/>
      <c r="I7" s="766"/>
      <c r="J7" s="766"/>
      <c r="K7" s="766"/>
      <c r="L7" s="766"/>
      <c r="M7" s="766"/>
      <c r="N7" s="359"/>
      <c r="O7" s="362"/>
      <c r="P7" s="363"/>
    </row>
    <row r="8" spans="1:18" ht="20.100000000000001" customHeight="1">
      <c r="A8" s="283">
        <v>2</v>
      </c>
      <c r="B8" s="777" t="s">
        <v>1685</v>
      </c>
      <c r="C8" s="778"/>
      <c r="D8" s="779"/>
      <c r="E8" s="780" t="s">
        <v>1590</v>
      </c>
      <c r="F8" s="767"/>
      <c r="G8" s="767"/>
      <c r="H8" s="767"/>
      <c r="I8" s="767"/>
      <c r="J8" s="767"/>
      <c r="K8" s="767"/>
      <c r="L8" s="767"/>
      <c r="M8" s="767"/>
      <c r="N8" s="360"/>
      <c r="O8" s="362"/>
      <c r="P8" s="364"/>
    </row>
    <row r="9" spans="1:18" ht="18" customHeight="1">
      <c r="A9" s="753">
        <v>3</v>
      </c>
      <c r="B9" s="782" t="s">
        <v>1591</v>
      </c>
      <c r="C9" s="783"/>
      <c r="D9" s="784"/>
      <c r="E9" s="780" t="s">
        <v>1932</v>
      </c>
      <c r="F9" s="767"/>
      <c r="G9" s="767"/>
      <c r="H9" s="767"/>
      <c r="I9" s="767"/>
      <c r="J9" s="767"/>
      <c r="K9" s="767"/>
      <c r="L9" s="767"/>
      <c r="M9" s="767"/>
      <c r="N9" s="360"/>
      <c r="O9" s="362"/>
      <c r="P9" s="364"/>
    </row>
    <row r="10" spans="1:18" ht="20.100000000000001" customHeight="1">
      <c r="A10" s="755"/>
      <c r="B10" s="777"/>
      <c r="C10" s="778"/>
      <c r="D10" s="779"/>
      <c r="E10" s="780" t="s">
        <v>1592</v>
      </c>
      <c r="F10" s="767"/>
      <c r="G10" s="767"/>
      <c r="H10" s="767"/>
      <c r="I10" s="767"/>
      <c r="J10" s="767"/>
      <c r="K10" s="767"/>
      <c r="L10" s="767"/>
      <c r="M10" s="767"/>
      <c r="N10" s="360"/>
      <c r="O10" s="362"/>
      <c r="P10" s="364"/>
    </row>
    <row r="11" spans="1:18" ht="20.100000000000001" customHeight="1">
      <c r="A11" s="753">
        <v>4</v>
      </c>
      <c r="B11" s="782" t="s">
        <v>1593</v>
      </c>
      <c r="C11" s="783"/>
      <c r="D11" s="784"/>
      <c r="E11" s="780" t="s">
        <v>1899</v>
      </c>
      <c r="F11" s="767"/>
      <c r="G11" s="767"/>
      <c r="H11" s="767"/>
      <c r="I11" s="767"/>
      <c r="J11" s="767"/>
      <c r="K11" s="767"/>
      <c r="L11" s="767"/>
      <c r="M11" s="767"/>
      <c r="N11" s="360"/>
      <c r="O11" s="362"/>
      <c r="P11" s="364"/>
    </row>
    <row r="12" spans="1:18" ht="20.100000000000001" customHeight="1">
      <c r="A12" s="754"/>
      <c r="B12" s="785"/>
      <c r="C12" s="786"/>
      <c r="D12" s="787"/>
      <c r="E12" s="780" t="s">
        <v>1594</v>
      </c>
      <c r="F12" s="767"/>
      <c r="G12" s="767"/>
      <c r="H12" s="767"/>
      <c r="I12" s="767"/>
      <c r="J12" s="767"/>
      <c r="K12" s="767"/>
      <c r="L12" s="767"/>
      <c r="M12" s="767"/>
      <c r="N12" s="360"/>
      <c r="O12" s="362"/>
      <c r="P12" s="364"/>
    </row>
    <row r="13" spans="1:18" ht="36" customHeight="1">
      <c r="A13" s="755"/>
      <c r="B13" s="777"/>
      <c r="C13" s="778"/>
      <c r="D13" s="779"/>
      <c r="E13" s="780" t="s">
        <v>1595</v>
      </c>
      <c r="F13" s="767"/>
      <c r="G13" s="767"/>
      <c r="H13" s="767"/>
      <c r="I13" s="767"/>
      <c r="J13" s="767"/>
      <c r="K13" s="767"/>
      <c r="L13" s="767"/>
      <c r="M13" s="767"/>
      <c r="N13" s="360"/>
      <c r="O13" s="362"/>
      <c r="P13" s="364"/>
    </row>
    <row r="14" spans="1:18" ht="36" customHeight="1">
      <c r="A14" s="259">
        <v>5</v>
      </c>
      <c r="B14" s="781" t="s">
        <v>1596</v>
      </c>
      <c r="C14" s="781"/>
      <c r="D14" s="781"/>
      <c r="E14" s="780" t="s">
        <v>1686</v>
      </c>
      <c r="F14" s="767"/>
      <c r="G14" s="767"/>
      <c r="H14" s="767"/>
      <c r="I14" s="767"/>
      <c r="J14" s="767"/>
      <c r="K14" s="767"/>
      <c r="L14" s="767"/>
      <c r="M14" s="767"/>
      <c r="N14" s="360"/>
      <c r="O14" s="362"/>
      <c r="P14" s="364"/>
    </row>
    <row r="15" spans="1:18" ht="20.100000000000001" customHeight="1">
      <c r="A15" s="259">
        <v>6</v>
      </c>
      <c r="B15" s="781" t="s">
        <v>1597</v>
      </c>
      <c r="C15" s="781"/>
      <c r="D15" s="781"/>
      <c r="E15" s="780" t="s">
        <v>1598</v>
      </c>
      <c r="F15" s="767"/>
      <c r="G15" s="767"/>
      <c r="H15" s="767"/>
      <c r="I15" s="767"/>
      <c r="J15" s="767"/>
      <c r="K15" s="767"/>
      <c r="L15" s="767"/>
      <c r="M15" s="767"/>
      <c r="N15" s="360"/>
      <c r="O15" s="362"/>
      <c r="P15" s="364"/>
    </row>
    <row r="16" spans="1:18" ht="36" customHeight="1">
      <c r="A16" s="301">
        <v>7</v>
      </c>
      <c r="B16" s="739" t="s">
        <v>1683</v>
      </c>
      <c r="C16" s="739"/>
      <c r="D16" s="739"/>
      <c r="E16" s="788" t="s">
        <v>1933</v>
      </c>
      <c r="F16" s="741"/>
      <c r="G16" s="741"/>
      <c r="H16" s="741"/>
      <c r="I16" s="741"/>
      <c r="J16" s="741"/>
      <c r="K16" s="741"/>
      <c r="L16" s="741"/>
      <c r="M16" s="741"/>
      <c r="N16" s="360"/>
      <c r="O16" s="362"/>
      <c r="P16" s="364"/>
    </row>
    <row r="17" spans="1:16" ht="31.5" customHeight="1">
      <c r="A17" s="302">
        <v>8</v>
      </c>
      <c r="B17" s="739" t="s">
        <v>1925</v>
      </c>
      <c r="C17" s="739"/>
      <c r="D17" s="739"/>
      <c r="E17" s="740" t="s">
        <v>1929</v>
      </c>
      <c r="F17" s="741"/>
      <c r="G17" s="741"/>
      <c r="H17" s="741"/>
      <c r="I17" s="741"/>
      <c r="J17" s="741"/>
      <c r="K17" s="741"/>
      <c r="L17" s="741"/>
      <c r="M17" s="741"/>
      <c r="N17" s="360"/>
      <c r="O17" s="362"/>
      <c r="P17" s="364"/>
    </row>
    <row r="18" spans="1:16" ht="36" customHeight="1">
      <c r="A18" s="789">
        <v>9</v>
      </c>
      <c r="B18" s="756" t="s">
        <v>1927</v>
      </c>
      <c r="C18" s="757"/>
      <c r="D18" s="758"/>
      <c r="E18" s="740" t="s">
        <v>1687</v>
      </c>
      <c r="F18" s="741"/>
      <c r="G18" s="741"/>
      <c r="H18" s="741"/>
      <c r="I18" s="741"/>
      <c r="J18" s="741"/>
      <c r="K18" s="741"/>
      <c r="L18" s="741"/>
      <c r="M18" s="741"/>
      <c r="N18" s="360"/>
      <c r="O18" s="362"/>
      <c r="P18" s="364"/>
    </row>
    <row r="19" spans="1:16" ht="20.100000000000001" customHeight="1">
      <c r="A19" s="790"/>
      <c r="B19" s="762"/>
      <c r="C19" s="763"/>
      <c r="D19" s="764"/>
      <c r="E19" s="740" t="s">
        <v>1599</v>
      </c>
      <c r="F19" s="741"/>
      <c r="G19" s="741"/>
      <c r="H19" s="741"/>
      <c r="I19" s="741"/>
      <c r="J19" s="741"/>
      <c r="K19" s="741"/>
      <c r="L19" s="741"/>
      <c r="M19" s="741"/>
      <c r="N19" s="360"/>
      <c r="O19" s="362"/>
      <c r="P19" s="364"/>
    </row>
    <row r="20" spans="1:16" ht="25.5" customHeight="1">
      <c r="A20" s="753">
        <v>10</v>
      </c>
      <c r="B20" s="756" t="s">
        <v>1928</v>
      </c>
      <c r="C20" s="757"/>
      <c r="D20" s="758"/>
      <c r="E20" s="742" t="s">
        <v>1905</v>
      </c>
      <c r="F20" s="743"/>
      <c r="G20" s="748" t="s">
        <v>1908</v>
      </c>
      <c r="H20" s="749"/>
      <c r="I20" s="749"/>
      <c r="J20" s="749"/>
      <c r="K20" s="749"/>
      <c r="L20" s="749"/>
      <c r="M20" s="750"/>
      <c r="N20" s="360"/>
      <c r="O20" s="362"/>
      <c r="P20" s="364"/>
    </row>
    <row r="21" spans="1:16" ht="25.5" customHeight="1">
      <c r="A21" s="754"/>
      <c r="B21" s="759"/>
      <c r="C21" s="760"/>
      <c r="D21" s="761"/>
      <c r="E21" s="744"/>
      <c r="F21" s="745"/>
      <c r="G21" s="748" t="s">
        <v>1909</v>
      </c>
      <c r="H21" s="749"/>
      <c r="I21" s="749"/>
      <c r="J21" s="749"/>
      <c r="K21" s="749"/>
      <c r="L21" s="749"/>
      <c r="M21" s="750"/>
      <c r="N21" s="360"/>
      <c r="O21" s="362"/>
      <c r="P21" s="364"/>
    </row>
    <row r="22" spans="1:16" ht="25.5" customHeight="1">
      <c r="A22" s="754"/>
      <c r="B22" s="759"/>
      <c r="C22" s="760"/>
      <c r="D22" s="761"/>
      <c r="E22" s="746"/>
      <c r="F22" s="747"/>
      <c r="G22" s="748" t="s">
        <v>1910</v>
      </c>
      <c r="H22" s="749"/>
      <c r="I22" s="749"/>
      <c r="J22" s="749"/>
      <c r="K22" s="749"/>
      <c r="L22" s="749"/>
      <c r="M22" s="750"/>
      <c r="N22" s="360"/>
      <c r="O22" s="362"/>
      <c r="P22" s="364"/>
    </row>
    <row r="23" spans="1:16" ht="30.75" customHeight="1">
      <c r="A23" s="754"/>
      <c r="B23" s="759"/>
      <c r="C23" s="760"/>
      <c r="D23" s="761"/>
      <c r="E23" s="742" t="s">
        <v>1907</v>
      </c>
      <c r="F23" s="751" t="s">
        <v>1906</v>
      </c>
      <c r="G23" s="748" t="s">
        <v>1911</v>
      </c>
      <c r="H23" s="749"/>
      <c r="I23" s="749"/>
      <c r="J23" s="749"/>
      <c r="K23" s="749"/>
      <c r="L23" s="749"/>
      <c r="M23" s="750"/>
      <c r="N23" s="360"/>
      <c r="O23" s="362"/>
      <c r="P23" s="364"/>
    </row>
    <row r="24" spans="1:16" ht="30.75" customHeight="1">
      <c r="A24" s="754"/>
      <c r="B24" s="759"/>
      <c r="C24" s="760"/>
      <c r="D24" s="761"/>
      <c r="E24" s="746"/>
      <c r="F24" s="752"/>
      <c r="G24" s="748" t="s">
        <v>1912</v>
      </c>
      <c r="H24" s="749"/>
      <c r="I24" s="749"/>
      <c r="J24" s="749"/>
      <c r="K24" s="749"/>
      <c r="L24" s="749"/>
      <c r="M24" s="750"/>
      <c r="N24" s="360"/>
      <c r="O24" s="362"/>
      <c r="P24" s="364"/>
    </row>
    <row r="25" spans="1:16" ht="36" customHeight="1">
      <c r="A25" s="755"/>
      <c r="B25" s="762"/>
      <c r="C25" s="763"/>
      <c r="D25" s="764"/>
      <c r="E25" s="765" t="s">
        <v>1915</v>
      </c>
      <c r="F25" s="766"/>
      <c r="G25" s="767"/>
      <c r="H25" s="767"/>
      <c r="I25" s="767"/>
      <c r="J25" s="767"/>
      <c r="K25" s="767"/>
      <c r="L25" s="767"/>
      <c r="M25" s="768"/>
      <c r="N25" s="360"/>
      <c r="O25" s="362"/>
      <c r="P25" s="364"/>
    </row>
    <row r="26" spans="1:16" ht="32.25" customHeight="1">
      <c r="A26" s="302">
        <v>11</v>
      </c>
      <c r="B26" s="770" t="s">
        <v>1689</v>
      </c>
      <c r="C26" s="771"/>
      <c r="D26" s="772"/>
      <c r="E26" s="740" t="s">
        <v>1688</v>
      </c>
      <c r="F26" s="741"/>
      <c r="G26" s="741"/>
      <c r="H26" s="741"/>
      <c r="I26" s="741"/>
      <c r="J26" s="741"/>
      <c r="K26" s="741"/>
      <c r="L26" s="741"/>
      <c r="M26" s="769"/>
      <c r="N26" s="360"/>
      <c r="O26" s="362"/>
      <c r="P26" s="364"/>
    </row>
    <row r="27" spans="1:16" ht="36" customHeight="1" thickBot="1">
      <c r="A27" s="302">
        <v>12</v>
      </c>
      <c r="B27" s="739" t="s">
        <v>1926</v>
      </c>
      <c r="C27" s="739"/>
      <c r="D27" s="739"/>
      <c r="E27" s="740" t="s">
        <v>1856</v>
      </c>
      <c r="F27" s="741"/>
      <c r="G27" s="741"/>
      <c r="H27" s="741"/>
      <c r="I27" s="741"/>
      <c r="J27" s="741"/>
      <c r="K27" s="741"/>
      <c r="L27" s="741"/>
      <c r="M27" s="741"/>
      <c r="N27" s="361"/>
      <c r="O27" s="362"/>
      <c r="P27" s="364"/>
    </row>
    <row r="28" spans="1:16" ht="36" customHeight="1"/>
    <row r="29" spans="1:16" ht="36" customHeight="1">
      <c r="B29" s="3" t="s">
        <v>169</v>
      </c>
      <c r="C29" s="178">
        <v>1</v>
      </c>
      <c r="E29" s="260"/>
    </row>
    <row r="30" spans="1:16" ht="36" customHeight="1">
      <c r="B30" s="3" t="s">
        <v>376</v>
      </c>
      <c r="C30" s="178">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algorithmName="SHA-512" hashValue="dJD6mTRR/1+wiHQHy40vkbvpUcCpnwgs3OEacW35+1aZd++oFzXBiotUOEHUMTJH2Cp/AH382wkG/YtmjEr5Sg==" saltValue="jo+SyiZry18bbWMBkKh+yw==" spinCount="100000" sheet="1" selectLockedCells="1"/>
  <mergeCells count="47">
    <mergeCell ref="B16:D16"/>
    <mergeCell ref="E16:M16"/>
    <mergeCell ref="B17:D17"/>
    <mergeCell ref="E17:M17"/>
    <mergeCell ref="A18:A19"/>
    <mergeCell ref="B18:D19"/>
    <mergeCell ref="E18:M18"/>
    <mergeCell ref="E19:M19"/>
    <mergeCell ref="A5:A7"/>
    <mergeCell ref="B5:D7"/>
    <mergeCell ref="E6:M6"/>
    <mergeCell ref="E7:M7"/>
    <mergeCell ref="A9:A10"/>
    <mergeCell ref="B9:D10"/>
    <mergeCell ref="E9:M9"/>
    <mergeCell ref="E10:M10"/>
    <mergeCell ref="A11:A13"/>
    <mergeCell ref="B14:D14"/>
    <mergeCell ref="E14:M14"/>
    <mergeCell ref="B15:D15"/>
    <mergeCell ref="E15:M15"/>
    <mergeCell ref="E12:M12"/>
    <mergeCell ref="E13:M13"/>
    <mergeCell ref="E11:M11"/>
    <mergeCell ref="B11:D13"/>
    <mergeCell ref="B3:D3"/>
    <mergeCell ref="E3:M3"/>
    <mergeCell ref="B4:D4"/>
    <mergeCell ref="E4:M4"/>
    <mergeCell ref="B8:D8"/>
    <mergeCell ref="E8:M8"/>
    <mergeCell ref="E5:M5"/>
    <mergeCell ref="A20:A25"/>
    <mergeCell ref="B20:D25"/>
    <mergeCell ref="E25:M25"/>
    <mergeCell ref="E26:M26"/>
    <mergeCell ref="B26:D26"/>
    <mergeCell ref="B27:D27"/>
    <mergeCell ref="E27:M27"/>
    <mergeCell ref="E20:F22"/>
    <mergeCell ref="G20:M20"/>
    <mergeCell ref="G21:M21"/>
    <mergeCell ref="G22:M22"/>
    <mergeCell ref="E23:E24"/>
    <mergeCell ref="F23:F24"/>
    <mergeCell ref="G23:M23"/>
    <mergeCell ref="G24:M24"/>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A15"/>
  <sheetViews>
    <sheetView view="pageBreakPreview" topLeftCell="MR1" zoomScaleNormal="90" zoomScaleSheetLayoutView="100" workbookViewId="0">
      <selection activeCell="NO32" sqref="NO32"/>
    </sheetView>
  </sheetViews>
  <sheetFormatPr defaultColWidth="8.25" defaultRowHeight="13.5"/>
  <cols>
    <col min="1" max="1" width="14" style="278" customWidth="1"/>
    <col min="2" max="4" width="8.125" style="278" customWidth="1"/>
    <col min="5" max="10" width="6" style="278" customWidth="1"/>
    <col min="11" max="12" width="9" style="278" customWidth="1"/>
    <col min="13" max="13" width="16.375" style="278" customWidth="1"/>
    <col min="14" max="14" width="9" style="278" customWidth="1"/>
    <col min="15" max="16" width="6.875" style="278" customWidth="1"/>
    <col min="17" max="18" width="6.375" style="278" customWidth="1"/>
    <col min="19" max="19" width="9" style="278" customWidth="1"/>
    <col min="20" max="20" width="5.5" style="278" customWidth="1"/>
    <col min="21" max="56" width="9" style="278" customWidth="1"/>
    <col min="57" max="57" width="15.375" style="278" bestFit="1" customWidth="1"/>
    <col min="58" max="58" width="16.5" style="278" bestFit="1" customWidth="1"/>
    <col min="59" max="64" width="9" style="278" customWidth="1"/>
    <col min="65" max="71" width="6" style="278" customWidth="1"/>
    <col min="72" max="89" width="5.25" style="278" customWidth="1"/>
    <col min="90" max="91" width="6.625" style="278" customWidth="1"/>
    <col min="92" max="92" width="8.375" style="278" bestFit="1" customWidth="1"/>
    <col min="93" max="95" width="9" style="278" customWidth="1"/>
    <col min="96" max="96" width="10.75" style="278" customWidth="1"/>
    <col min="97" max="99" width="9" style="278" customWidth="1"/>
    <col min="100" max="100" width="10.25" style="278" bestFit="1" customWidth="1"/>
    <col min="101" max="103" width="9" style="278" customWidth="1"/>
    <col min="104" max="104" width="9.25" style="278" bestFit="1" customWidth="1"/>
    <col min="105" max="106" width="9" style="278" customWidth="1"/>
    <col min="107" max="107" width="9.125" style="278" bestFit="1" customWidth="1"/>
    <col min="108" max="108" width="9.5" style="278" bestFit="1" customWidth="1"/>
    <col min="109" max="110" width="5.375" style="278" customWidth="1"/>
    <col min="111" max="111" width="9.25" style="278" bestFit="1" customWidth="1"/>
    <col min="112" max="112" width="10.25" style="278" bestFit="1" customWidth="1"/>
    <col min="113" max="113" width="7.875" style="278" customWidth="1"/>
    <col min="114" max="116" width="5.5" style="278" customWidth="1"/>
    <col min="117" max="117" width="8.5" style="278" customWidth="1"/>
    <col min="118" max="246" width="8.5" style="313" customWidth="1"/>
    <col min="247" max="249" width="8.5" style="278" customWidth="1"/>
    <col min="250" max="250" width="12" style="278" customWidth="1"/>
    <col min="251" max="271" width="8.5" style="278" customWidth="1"/>
    <col min="272" max="273" width="6.75" style="278" customWidth="1"/>
    <col min="274" max="275" width="8.625" style="278" customWidth="1"/>
    <col min="276" max="278" width="6.75" style="278" customWidth="1"/>
    <col min="279" max="284" width="6.375" style="278" customWidth="1"/>
    <col min="285" max="285" width="9" style="278" customWidth="1"/>
    <col min="286" max="286" width="6.375" style="278" customWidth="1"/>
    <col min="287" max="293" width="6.25" style="278" customWidth="1"/>
    <col min="294" max="299" width="9" style="278" customWidth="1"/>
    <col min="300" max="303" width="6.375" style="278" customWidth="1"/>
    <col min="304" max="315" width="9" style="278" customWidth="1"/>
    <col min="316" max="373" width="3.625" style="278" customWidth="1"/>
    <col min="374" max="378" width="9" style="278" customWidth="1"/>
    <col min="379" max="383" width="8.25" style="278"/>
    <col min="384" max="384" width="9.625" style="278" customWidth="1"/>
    <col min="385" max="388" width="8.25" style="278"/>
    <col min="389" max="389" width="20.625" style="278" customWidth="1"/>
    <col min="390" max="390" width="5.5" style="278" bestFit="1" customWidth="1"/>
    <col min="391" max="391" width="54" style="278" customWidth="1"/>
    <col min="392" max="392" width="8.125" style="278" customWidth="1"/>
    <col min="393" max="398" width="6" style="278" customWidth="1"/>
    <col min="399" max="400" width="9" style="278" customWidth="1"/>
    <col min="401" max="401" width="16.375" style="278" customWidth="1"/>
    <col min="402" max="402" width="9" style="278" customWidth="1"/>
    <col min="403" max="404" width="6.875" style="278" customWidth="1"/>
    <col min="405" max="406" width="6.375" style="278" customWidth="1"/>
    <col min="407" max="407" width="9" style="278" customWidth="1"/>
    <col min="408" max="408" width="5.5" style="278" customWidth="1"/>
    <col min="409" max="444" width="9" style="278" customWidth="1"/>
    <col min="445" max="445" width="15.375" style="278" bestFit="1" customWidth="1"/>
    <col min="446" max="446" width="16.5" style="278" bestFit="1" customWidth="1"/>
    <col min="447" max="452" width="9" style="278" customWidth="1"/>
    <col min="453" max="459" width="6" style="278" customWidth="1"/>
    <col min="460" max="477" width="5.25" style="278" customWidth="1"/>
    <col min="478" max="480" width="6.625" style="278" customWidth="1"/>
    <col min="481" max="483" width="9" style="278" customWidth="1"/>
    <col min="484" max="484" width="10.75" style="278" customWidth="1"/>
    <col min="485" max="487" width="9" style="278" customWidth="1"/>
    <col min="488" max="488" width="10.25" style="278" bestFit="1" customWidth="1"/>
    <col min="489" max="491" width="9" style="278" customWidth="1"/>
    <col min="492" max="492" width="9.25" style="278" bestFit="1" customWidth="1"/>
    <col min="493" max="494" width="9" style="278" customWidth="1"/>
    <col min="495" max="495" width="9.125" style="278" bestFit="1" customWidth="1"/>
    <col min="496" max="496" width="9.5" style="278" bestFit="1" customWidth="1"/>
    <col min="497" max="498" width="5.375" style="278" customWidth="1"/>
    <col min="499" max="499" width="9.25" style="278" bestFit="1" customWidth="1"/>
    <col min="500" max="500" width="10.25" style="278" bestFit="1" customWidth="1"/>
    <col min="501" max="501" width="7.875" style="278" customWidth="1"/>
    <col min="502" max="504" width="5.5" style="278" customWidth="1"/>
    <col min="505" max="508" width="8.5" style="278" customWidth="1"/>
    <col min="509" max="509" width="12" style="278" customWidth="1"/>
    <col min="510" max="530" width="8.5" style="278" customWidth="1"/>
    <col min="531" max="532" width="6.75" style="278" customWidth="1"/>
    <col min="533" max="534" width="8.625" style="278" customWidth="1"/>
    <col min="535" max="537" width="6.75" style="278" customWidth="1"/>
    <col min="538" max="543" width="6.375" style="278" customWidth="1"/>
    <col min="544" max="544" width="9" style="278" customWidth="1"/>
    <col min="545" max="545" width="6.375" style="278" customWidth="1"/>
    <col min="546" max="552" width="6.25" style="278" customWidth="1"/>
    <col min="553" max="558" width="9" style="278" customWidth="1"/>
    <col min="559" max="562" width="6.375" style="278" customWidth="1"/>
    <col min="563" max="571" width="9" style="278" customWidth="1"/>
    <col min="572" max="629" width="3.625" style="278" customWidth="1"/>
    <col min="630" max="634" width="9" style="278" customWidth="1"/>
    <col min="635" max="644" width="8.25" style="278"/>
    <col min="645" max="645" width="14" style="278" customWidth="1"/>
    <col min="646" max="648" width="8.125" style="278" customWidth="1"/>
    <col min="649" max="654" width="6" style="278" customWidth="1"/>
    <col min="655" max="656" width="9" style="278" customWidth="1"/>
    <col min="657" max="657" width="16.375" style="278" customWidth="1"/>
    <col min="658" max="658" width="9" style="278" customWidth="1"/>
    <col min="659" max="660" width="6.875" style="278" customWidth="1"/>
    <col min="661" max="662" width="6.375" style="278" customWidth="1"/>
    <col min="663" max="663" width="9" style="278" customWidth="1"/>
    <col min="664" max="664" width="5.5" style="278" customWidth="1"/>
    <col min="665" max="700" width="9" style="278" customWidth="1"/>
    <col min="701" max="701" width="15.375" style="278" bestFit="1" customWidth="1"/>
    <col min="702" max="702" width="16.5" style="278" bestFit="1" customWidth="1"/>
    <col min="703" max="708" width="9" style="278" customWidth="1"/>
    <col min="709" max="715" width="6" style="278" customWidth="1"/>
    <col min="716" max="733" width="5.25" style="278" customWidth="1"/>
    <col min="734" max="736" width="6.625" style="278" customWidth="1"/>
    <col min="737" max="739" width="9" style="278" customWidth="1"/>
    <col min="740" max="740" width="10.75" style="278" customWidth="1"/>
    <col min="741" max="743" width="9" style="278" customWidth="1"/>
    <col min="744" max="744" width="10.25" style="278" bestFit="1" customWidth="1"/>
    <col min="745" max="747" width="9" style="278" customWidth="1"/>
    <col min="748" max="748" width="9.25" style="278" bestFit="1" customWidth="1"/>
    <col min="749" max="750" width="9" style="278" customWidth="1"/>
    <col min="751" max="751" width="9.125" style="278" bestFit="1" customWidth="1"/>
    <col min="752" max="752" width="9.5" style="278" bestFit="1" customWidth="1"/>
    <col min="753" max="754" width="5.375" style="278" customWidth="1"/>
    <col min="755" max="755" width="9.25" style="278" bestFit="1" customWidth="1"/>
    <col min="756" max="756" width="10.25" style="278" bestFit="1" customWidth="1"/>
    <col min="757" max="757" width="7.875" style="278" customWidth="1"/>
    <col min="758" max="760" width="5.5" style="278" customWidth="1"/>
    <col min="761" max="764" width="8.5" style="278" customWidth="1"/>
    <col min="765" max="765" width="12" style="278" customWidth="1"/>
    <col min="766" max="786" width="8.5" style="278" customWidth="1"/>
    <col min="787" max="788" width="6.75" style="278" customWidth="1"/>
    <col min="789" max="790" width="8.625" style="278" customWidth="1"/>
    <col min="791" max="793" width="6.75" style="278" customWidth="1"/>
    <col min="794" max="799" width="6.375" style="278" customWidth="1"/>
    <col min="800" max="800" width="9" style="278" customWidth="1"/>
    <col min="801" max="801" width="6.375" style="278" customWidth="1"/>
    <col min="802" max="808" width="6.25" style="278" customWidth="1"/>
    <col min="809" max="814" width="9" style="278" customWidth="1"/>
    <col min="815" max="818" width="6.375" style="278" customWidth="1"/>
    <col min="819" max="827" width="9" style="278" customWidth="1"/>
    <col min="828" max="885" width="3.625" style="278" customWidth="1"/>
    <col min="886" max="890" width="9" style="278" customWidth="1"/>
    <col min="891" max="900" width="8.25" style="278"/>
    <col min="901" max="901" width="14" style="278" customWidth="1"/>
    <col min="902" max="904" width="8.125" style="278" customWidth="1"/>
    <col min="905" max="910" width="6" style="278" customWidth="1"/>
    <col min="911" max="912" width="9" style="278" customWidth="1"/>
    <col min="913" max="913" width="16.375" style="278" customWidth="1"/>
    <col min="914" max="914" width="9" style="278" customWidth="1"/>
    <col min="915" max="916" width="6.875" style="278" customWidth="1"/>
    <col min="917" max="918" width="6.375" style="278" customWidth="1"/>
    <col min="919" max="919" width="9" style="278" customWidth="1"/>
    <col min="920" max="920" width="5.5" style="278" customWidth="1"/>
    <col min="921" max="956" width="9" style="278" customWidth="1"/>
    <col min="957" max="957" width="15.375" style="278" bestFit="1" customWidth="1"/>
    <col min="958" max="958" width="16.5" style="278" bestFit="1" customWidth="1"/>
    <col min="959" max="964" width="9" style="278" customWidth="1"/>
    <col min="965" max="971" width="6" style="278" customWidth="1"/>
    <col min="972" max="989" width="5.25" style="278" customWidth="1"/>
    <col min="990" max="992" width="6.625" style="278" customWidth="1"/>
    <col min="993" max="995" width="9" style="278" customWidth="1"/>
    <col min="996" max="996" width="10.75" style="278" customWidth="1"/>
    <col min="997" max="999" width="9" style="278" customWidth="1"/>
    <col min="1000" max="1000" width="10.25" style="278" bestFit="1" customWidth="1"/>
    <col min="1001" max="1003" width="9" style="278" customWidth="1"/>
    <col min="1004" max="1004" width="9.25" style="278" bestFit="1" customWidth="1"/>
    <col min="1005" max="1006" width="9" style="278" customWidth="1"/>
    <col min="1007" max="1007" width="9.125" style="278" bestFit="1" customWidth="1"/>
    <col min="1008" max="1008" width="9.5" style="278" bestFit="1" customWidth="1"/>
    <col min="1009" max="1010" width="5.375" style="278" customWidth="1"/>
    <col min="1011" max="1011" width="9.25" style="278" bestFit="1" customWidth="1"/>
    <col min="1012" max="1012" width="10.25" style="278" bestFit="1" customWidth="1"/>
    <col min="1013" max="1013" width="7.875" style="278" customWidth="1"/>
    <col min="1014" max="1016" width="5.5" style="278" customWidth="1"/>
    <col min="1017" max="1020" width="8.5" style="278" customWidth="1"/>
    <col min="1021" max="1021" width="12" style="278" customWidth="1"/>
    <col min="1022" max="1042" width="8.5" style="278" customWidth="1"/>
    <col min="1043" max="1044" width="6.75" style="278" customWidth="1"/>
    <col min="1045" max="1046" width="8.625" style="278" customWidth="1"/>
    <col min="1047" max="1049" width="6.75" style="278" customWidth="1"/>
    <col min="1050" max="1055" width="6.375" style="278" customWidth="1"/>
    <col min="1056" max="1056" width="9" style="278" customWidth="1"/>
    <col min="1057" max="1057" width="6.375" style="278" customWidth="1"/>
    <col min="1058" max="1064" width="6.25" style="278" customWidth="1"/>
    <col min="1065" max="1070" width="9" style="278" customWidth="1"/>
    <col min="1071" max="1074" width="6.375" style="278" customWidth="1"/>
    <col min="1075" max="1083" width="9" style="278" customWidth="1"/>
    <col min="1084" max="1141" width="3.625" style="278" customWidth="1"/>
    <col min="1142" max="1146" width="9" style="278" customWidth="1"/>
    <col min="1147" max="1156" width="8.25" style="278"/>
    <col min="1157" max="1157" width="14" style="278" customWidth="1"/>
    <col min="1158" max="1160" width="8.125" style="278" customWidth="1"/>
    <col min="1161" max="1166" width="6" style="278" customWidth="1"/>
    <col min="1167" max="1168" width="9" style="278" customWidth="1"/>
    <col min="1169" max="1169" width="16.375" style="278" customWidth="1"/>
    <col min="1170" max="1170" width="9" style="278" customWidth="1"/>
    <col min="1171" max="1172" width="6.875" style="278" customWidth="1"/>
    <col min="1173" max="1174" width="6.375" style="278" customWidth="1"/>
    <col min="1175" max="1175" width="9" style="278" customWidth="1"/>
    <col min="1176" max="1176" width="5.5" style="278" customWidth="1"/>
    <col min="1177" max="1212" width="9" style="278" customWidth="1"/>
    <col min="1213" max="1213" width="15.375" style="278" bestFit="1" customWidth="1"/>
    <col min="1214" max="1214" width="16.5" style="278" bestFit="1" customWidth="1"/>
    <col min="1215" max="1220" width="9" style="278" customWidth="1"/>
    <col min="1221" max="1227" width="6" style="278" customWidth="1"/>
    <col min="1228" max="1245" width="5.25" style="278" customWidth="1"/>
    <col min="1246" max="1248" width="6.625" style="278" customWidth="1"/>
    <col min="1249" max="1251" width="9" style="278" customWidth="1"/>
    <col min="1252" max="1252" width="10.75" style="278" customWidth="1"/>
    <col min="1253" max="1255" width="9" style="278" customWidth="1"/>
    <col min="1256" max="1256" width="10.25" style="278" bestFit="1" customWidth="1"/>
    <col min="1257" max="1259" width="9" style="278" customWidth="1"/>
    <col min="1260" max="1260" width="9.25" style="278" bestFit="1" customWidth="1"/>
    <col min="1261" max="1262" width="9" style="278" customWidth="1"/>
    <col min="1263" max="1263" width="9.125" style="278" bestFit="1" customWidth="1"/>
    <col min="1264" max="1264" width="9.5" style="278" bestFit="1" customWidth="1"/>
    <col min="1265" max="1266" width="5.375" style="278" customWidth="1"/>
    <col min="1267" max="1267" width="9.25" style="278" bestFit="1" customWidth="1"/>
    <col min="1268" max="1268" width="10.25" style="278" bestFit="1" customWidth="1"/>
    <col min="1269" max="1269" width="7.875" style="278" customWidth="1"/>
    <col min="1270" max="1272" width="5.5" style="278" customWidth="1"/>
    <col min="1273" max="1276" width="8.5" style="278" customWidth="1"/>
    <col min="1277" max="1277" width="12" style="278" customWidth="1"/>
    <col min="1278" max="1298" width="8.5" style="278" customWidth="1"/>
    <col min="1299" max="1300" width="6.75" style="278" customWidth="1"/>
    <col min="1301" max="1302" width="8.625" style="278" customWidth="1"/>
    <col min="1303" max="1305" width="6.75" style="278" customWidth="1"/>
    <col min="1306" max="1311" width="6.375" style="278" customWidth="1"/>
    <col min="1312" max="1312" width="9" style="278" customWidth="1"/>
    <col min="1313" max="1313" width="6.375" style="278" customWidth="1"/>
    <col min="1314" max="1320" width="6.25" style="278" customWidth="1"/>
    <col min="1321" max="1326" width="9" style="278" customWidth="1"/>
    <col min="1327" max="1330" width="6.375" style="278" customWidth="1"/>
    <col min="1331" max="1339" width="9" style="278" customWidth="1"/>
    <col min="1340" max="1397" width="3.625" style="278" customWidth="1"/>
    <col min="1398" max="1402" width="9" style="278" customWidth="1"/>
    <col min="1403" max="1412" width="8.25" style="278"/>
    <col min="1413" max="1413" width="14" style="278" customWidth="1"/>
    <col min="1414" max="1416" width="8.125" style="278" customWidth="1"/>
    <col min="1417" max="1422" width="6" style="278" customWidth="1"/>
    <col min="1423" max="1424" width="9" style="278" customWidth="1"/>
    <col min="1425" max="1425" width="16.375" style="278" customWidth="1"/>
    <col min="1426" max="1426" width="9" style="278" customWidth="1"/>
    <col min="1427" max="1428" width="6.875" style="278" customWidth="1"/>
    <col min="1429" max="1430" width="6.375" style="278" customWidth="1"/>
    <col min="1431" max="1431" width="9" style="278" customWidth="1"/>
    <col min="1432" max="1432" width="5.5" style="278" customWidth="1"/>
    <col min="1433" max="1468" width="9" style="278" customWidth="1"/>
    <col min="1469" max="1469" width="15.375" style="278" bestFit="1" customWidth="1"/>
    <col min="1470" max="1470" width="16.5" style="278" bestFit="1" customWidth="1"/>
    <col min="1471" max="1476" width="9" style="278" customWidth="1"/>
    <col min="1477" max="1483" width="6" style="278" customWidth="1"/>
    <col min="1484" max="1501" width="5.25" style="278" customWidth="1"/>
    <col min="1502" max="1504" width="6.625" style="278" customWidth="1"/>
    <col min="1505" max="1507" width="9" style="278" customWidth="1"/>
    <col min="1508" max="1508" width="10.75" style="278" customWidth="1"/>
    <col min="1509" max="1511" width="9" style="278" customWidth="1"/>
    <col min="1512" max="1512" width="10.25" style="278" bestFit="1" customWidth="1"/>
    <col min="1513" max="1515" width="9" style="278" customWidth="1"/>
    <col min="1516" max="1516" width="9.25" style="278" bestFit="1" customWidth="1"/>
    <col min="1517" max="1518" width="9" style="278" customWidth="1"/>
    <col min="1519" max="1519" width="9.125" style="278" bestFit="1" customWidth="1"/>
    <col min="1520" max="1520" width="9.5" style="278" bestFit="1" customWidth="1"/>
    <col min="1521" max="1522" width="5.375" style="278" customWidth="1"/>
    <col min="1523" max="1523" width="9.25" style="278" bestFit="1" customWidth="1"/>
    <col min="1524" max="1524" width="10.25" style="278" bestFit="1" customWidth="1"/>
    <col min="1525" max="1525" width="7.875" style="278" customWidth="1"/>
    <col min="1526" max="1528" width="5.5" style="278" customWidth="1"/>
    <col min="1529" max="1532" width="8.5" style="278" customWidth="1"/>
    <col min="1533" max="1533" width="12" style="278" customWidth="1"/>
    <col min="1534" max="1554" width="8.5" style="278" customWidth="1"/>
    <col min="1555" max="1556" width="6.75" style="278" customWidth="1"/>
    <col min="1557" max="1558" width="8.625" style="278" customWidth="1"/>
    <col min="1559" max="1561" width="6.75" style="278" customWidth="1"/>
    <col min="1562" max="1567" width="6.375" style="278" customWidth="1"/>
    <col min="1568" max="1568" width="9" style="278" customWidth="1"/>
    <col min="1569" max="1569" width="6.375" style="278" customWidth="1"/>
    <col min="1570" max="1576" width="6.25" style="278" customWidth="1"/>
    <col min="1577" max="1582" width="9" style="278" customWidth="1"/>
    <col min="1583" max="1586" width="6.375" style="278" customWidth="1"/>
    <col min="1587" max="1595" width="9" style="278" customWidth="1"/>
    <col min="1596" max="1653" width="3.625" style="278" customWidth="1"/>
    <col min="1654" max="1658" width="9" style="278" customWidth="1"/>
    <col min="1659" max="1668" width="8.25" style="278"/>
    <col min="1669" max="1669" width="14" style="278" customWidth="1"/>
    <col min="1670" max="1672" width="8.125" style="278" customWidth="1"/>
    <col min="1673" max="1678" width="6" style="278" customWidth="1"/>
    <col min="1679" max="1680" width="9" style="278" customWidth="1"/>
    <col min="1681" max="1681" width="16.375" style="278" customWidth="1"/>
    <col min="1682" max="1682" width="9" style="278" customWidth="1"/>
    <col min="1683" max="1684" width="6.875" style="278" customWidth="1"/>
    <col min="1685" max="1686" width="6.375" style="278" customWidth="1"/>
    <col min="1687" max="1687" width="9" style="278" customWidth="1"/>
    <col min="1688" max="1688" width="5.5" style="278" customWidth="1"/>
    <col min="1689" max="1724" width="9" style="278" customWidth="1"/>
    <col min="1725" max="1725" width="15.375" style="278" bestFit="1" customWidth="1"/>
    <col min="1726" max="1726" width="16.5" style="278" bestFit="1" customWidth="1"/>
    <col min="1727" max="1732" width="9" style="278" customWidth="1"/>
    <col min="1733" max="1739" width="6" style="278" customWidth="1"/>
    <col min="1740" max="1757" width="5.25" style="278" customWidth="1"/>
    <col min="1758" max="1760" width="6.625" style="278" customWidth="1"/>
    <col min="1761" max="1763" width="9" style="278" customWidth="1"/>
    <col min="1764" max="1764" width="10.75" style="278" customWidth="1"/>
    <col min="1765" max="1767" width="9" style="278" customWidth="1"/>
    <col min="1768" max="1768" width="10.25" style="278" bestFit="1" customWidth="1"/>
    <col min="1769" max="1771" width="9" style="278" customWidth="1"/>
    <col min="1772" max="1772" width="9.25" style="278" bestFit="1" customWidth="1"/>
    <col min="1773" max="1774" width="9" style="278" customWidth="1"/>
    <col min="1775" max="1775" width="9.125" style="278" bestFit="1" customWidth="1"/>
    <col min="1776" max="1776" width="9.5" style="278" bestFit="1" customWidth="1"/>
    <col min="1777" max="1778" width="5.375" style="278" customWidth="1"/>
    <col min="1779" max="1779" width="9.25" style="278" bestFit="1" customWidth="1"/>
    <col min="1780" max="1780" width="10.25" style="278" bestFit="1" customWidth="1"/>
    <col min="1781" max="1781" width="7.875" style="278" customWidth="1"/>
    <col min="1782" max="1784" width="5.5" style="278" customWidth="1"/>
    <col min="1785" max="1788" width="8.5" style="278" customWidth="1"/>
    <col min="1789" max="1789" width="12" style="278" customWidth="1"/>
    <col min="1790" max="1810" width="8.5" style="278" customWidth="1"/>
    <col min="1811" max="1812" width="6.75" style="278" customWidth="1"/>
    <col min="1813" max="1814" width="8.625" style="278" customWidth="1"/>
    <col min="1815" max="1817" width="6.75" style="278" customWidth="1"/>
    <col min="1818" max="1823" width="6.375" style="278" customWidth="1"/>
    <col min="1824" max="1824" width="9" style="278" customWidth="1"/>
    <col min="1825" max="1825" width="6.375" style="278" customWidth="1"/>
    <col min="1826" max="1832" width="6.25" style="278" customWidth="1"/>
    <col min="1833" max="1838" width="9" style="278" customWidth="1"/>
    <col min="1839" max="1842" width="6.375" style="278" customWidth="1"/>
    <col min="1843" max="1851" width="9" style="278" customWidth="1"/>
    <col min="1852" max="1909" width="3.625" style="278" customWidth="1"/>
    <col min="1910" max="1914" width="9" style="278" customWidth="1"/>
    <col min="1915" max="1924" width="8.25" style="278"/>
    <col min="1925" max="1925" width="14" style="278" customWidth="1"/>
    <col min="1926" max="1928" width="8.125" style="278" customWidth="1"/>
    <col min="1929" max="1934" width="6" style="278" customWidth="1"/>
    <col min="1935" max="1936" width="9" style="278" customWidth="1"/>
    <col min="1937" max="1937" width="16.375" style="278" customWidth="1"/>
    <col min="1938" max="1938" width="9" style="278" customWidth="1"/>
    <col min="1939" max="1940" width="6.875" style="278" customWidth="1"/>
    <col min="1941" max="1942" width="6.375" style="278" customWidth="1"/>
    <col min="1943" max="1943" width="9" style="278" customWidth="1"/>
    <col min="1944" max="1944" width="5.5" style="278" customWidth="1"/>
    <col min="1945" max="1980" width="9" style="278" customWidth="1"/>
    <col min="1981" max="1981" width="15.375" style="278" bestFit="1" customWidth="1"/>
    <col min="1982" max="1982" width="16.5" style="278" bestFit="1" customWidth="1"/>
    <col min="1983" max="1988" width="9" style="278" customWidth="1"/>
    <col min="1989" max="1995" width="6" style="278" customWidth="1"/>
    <col min="1996" max="2013" width="5.25" style="278" customWidth="1"/>
    <col min="2014" max="2016" width="6.625" style="278" customWidth="1"/>
    <col min="2017" max="2019" width="9" style="278" customWidth="1"/>
    <col min="2020" max="2020" width="10.75" style="278" customWidth="1"/>
    <col min="2021" max="2023" width="9" style="278" customWidth="1"/>
    <col min="2024" max="2024" width="10.25" style="278" bestFit="1" customWidth="1"/>
    <col min="2025" max="2027" width="9" style="278" customWidth="1"/>
    <col min="2028" max="2028" width="9.25" style="278" bestFit="1" customWidth="1"/>
    <col min="2029" max="2030" width="9" style="278" customWidth="1"/>
    <col min="2031" max="2031" width="9.125" style="278" bestFit="1" customWidth="1"/>
    <col min="2032" max="2032" width="9.5" style="278" bestFit="1" customWidth="1"/>
    <col min="2033" max="2034" width="5.375" style="278" customWidth="1"/>
    <col min="2035" max="2035" width="9.25" style="278" bestFit="1" customWidth="1"/>
    <col min="2036" max="2036" width="10.25" style="278" bestFit="1" customWidth="1"/>
    <col min="2037" max="2037" width="7.875" style="278" customWidth="1"/>
    <col min="2038" max="2040" width="5.5" style="278" customWidth="1"/>
    <col min="2041" max="2044" width="8.5" style="278" customWidth="1"/>
    <col min="2045" max="2045" width="12" style="278" customWidth="1"/>
    <col min="2046" max="2066" width="8.5" style="278" customWidth="1"/>
    <col min="2067" max="2068" width="6.75" style="278" customWidth="1"/>
    <col min="2069" max="2070" width="8.625" style="278" customWidth="1"/>
    <col min="2071" max="2073" width="6.75" style="278" customWidth="1"/>
    <col min="2074" max="2079" width="6.375" style="278" customWidth="1"/>
    <col min="2080" max="2080" width="9" style="278" customWidth="1"/>
    <col min="2081" max="2081" width="6.375" style="278" customWidth="1"/>
    <col min="2082" max="2088" width="6.25" style="278" customWidth="1"/>
    <col min="2089" max="2094" width="9" style="278" customWidth="1"/>
    <col min="2095" max="2098" width="6.375" style="278" customWidth="1"/>
    <col min="2099" max="2107" width="9" style="278" customWidth="1"/>
    <col min="2108" max="2165" width="3.625" style="278" customWidth="1"/>
    <col min="2166" max="2170" width="9" style="278" customWidth="1"/>
    <col min="2171" max="2180" width="8.25" style="278"/>
    <col min="2181" max="2181" width="14" style="278" customWidth="1"/>
    <col min="2182" max="2184" width="8.125" style="278" customWidth="1"/>
    <col min="2185" max="2190" width="6" style="278" customWidth="1"/>
    <col min="2191" max="2192" width="9" style="278" customWidth="1"/>
    <col min="2193" max="2193" width="16.375" style="278" customWidth="1"/>
    <col min="2194" max="2194" width="9" style="278" customWidth="1"/>
    <col min="2195" max="2196" width="6.875" style="278" customWidth="1"/>
    <col min="2197" max="2198" width="6.375" style="278" customWidth="1"/>
    <col min="2199" max="2199" width="9" style="278" customWidth="1"/>
    <col min="2200" max="2200" width="5.5" style="278" customWidth="1"/>
    <col min="2201" max="2236" width="9" style="278" customWidth="1"/>
    <col min="2237" max="2237" width="15.375" style="278" bestFit="1" customWidth="1"/>
    <col min="2238" max="2238" width="16.5" style="278" bestFit="1" customWidth="1"/>
    <col min="2239" max="2244" width="9" style="278" customWidth="1"/>
    <col min="2245" max="2251" width="6" style="278" customWidth="1"/>
    <col min="2252" max="2269" width="5.25" style="278" customWidth="1"/>
    <col min="2270" max="2272" width="6.625" style="278" customWidth="1"/>
    <col min="2273" max="2275" width="9" style="278" customWidth="1"/>
    <col min="2276" max="2276" width="10.75" style="278" customWidth="1"/>
    <col min="2277" max="2279" width="9" style="278" customWidth="1"/>
    <col min="2280" max="2280" width="10.25" style="278" bestFit="1" customWidth="1"/>
    <col min="2281" max="2283" width="9" style="278" customWidth="1"/>
    <col min="2284" max="2284" width="9.25" style="278" bestFit="1" customWidth="1"/>
    <col min="2285" max="2286" width="9" style="278" customWidth="1"/>
    <col min="2287" max="2287" width="9.125" style="278" bestFit="1" customWidth="1"/>
    <col min="2288" max="2288" width="9.5" style="278" bestFit="1" customWidth="1"/>
    <col min="2289" max="2290" width="5.375" style="278" customWidth="1"/>
    <col min="2291" max="2291" width="9.25" style="278" bestFit="1" customWidth="1"/>
    <col min="2292" max="2292" width="10.25" style="278" bestFit="1" customWidth="1"/>
    <col min="2293" max="2293" width="7.875" style="278" customWidth="1"/>
    <col min="2294" max="2296" width="5.5" style="278" customWidth="1"/>
    <col min="2297" max="2300" width="8.5" style="278" customWidth="1"/>
    <col min="2301" max="2301" width="12" style="278" customWidth="1"/>
    <col min="2302" max="2322" width="8.5" style="278" customWidth="1"/>
    <col min="2323" max="2324" width="6.75" style="278" customWidth="1"/>
    <col min="2325" max="2326" width="8.625" style="278" customWidth="1"/>
    <col min="2327" max="2329" width="6.75" style="278" customWidth="1"/>
    <col min="2330" max="2335" width="6.375" style="278" customWidth="1"/>
    <col min="2336" max="2336" width="9" style="278" customWidth="1"/>
    <col min="2337" max="2337" width="6.375" style="278" customWidth="1"/>
    <col min="2338" max="2344" width="6.25" style="278" customWidth="1"/>
    <col min="2345" max="2350" width="9" style="278" customWidth="1"/>
    <col min="2351" max="2354" width="6.375" style="278" customWidth="1"/>
    <col min="2355" max="2363" width="9" style="278" customWidth="1"/>
    <col min="2364" max="2421" width="3.625" style="278" customWidth="1"/>
    <col min="2422" max="2426" width="9" style="278" customWidth="1"/>
    <col min="2427" max="2436" width="8.25" style="278"/>
    <col min="2437" max="2437" width="14" style="278" customWidth="1"/>
    <col min="2438" max="2440" width="8.125" style="278" customWidth="1"/>
    <col min="2441" max="2446" width="6" style="278" customWidth="1"/>
    <col min="2447" max="2448" width="9" style="278" customWidth="1"/>
    <col min="2449" max="2449" width="16.375" style="278" customWidth="1"/>
    <col min="2450" max="2450" width="9" style="278" customWidth="1"/>
    <col min="2451" max="2452" width="6.875" style="278" customWidth="1"/>
    <col min="2453" max="2454" width="6.375" style="278" customWidth="1"/>
    <col min="2455" max="2455" width="9" style="278" customWidth="1"/>
    <col min="2456" max="2456" width="5.5" style="278" customWidth="1"/>
    <col min="2457" max="2492" width="9" style="278" customWidth="1"/>
    <col min="2493" max="2493" width="15.375" style="278" bestFit="1" customWidth="1"/>
    <col min="2494" max="2494" width="16.5" style="278" bestFit="1" customWidth="1"/>
    <col min="2495" max="2500" width="9" style="278" customWidth="1"/>
    <col min="2501" max="2507" width="6" style="278" customWidth="1"/>
    <col min="2508" max="2525" width="5.25" style="278" customWidth="1"/>
    <col min="2526" max="2528" width="6.625" style="278" customWidth="1"/>
    <col min="2529" max="2531" width="9" style="278" customWidth="1"/>
    <col min="2532" max="2532" width="10.75" style="278" customWidth="1"/>
    <col min="2533" max="2535" width="9" style="278" customWidth="1"/>
    <col min="2536" max="2536" width="10.25" style="278" bestFit="1" customWidth="1"/>
    <col min="2537" max="2539" width="9" style="278" customWidth="1"/>
    <col min="2540" max="2540" width="9.25" style="278" bestFit="1" customWidth="1"/>
    <col min="2541" max="2542" width="9" style="278" customWidth="1"/>
    <col min="2543" max="2543" width="9.125" style="278" bestFit="1" customWidth="1"/>
    <col min="2544" max="2544" width="9.5" style="278" bestFit="1" customWidth="1"/>
    <col min="2545" max="2546" width="5.375" style="278" customWidth="1"/>
    <col min="2547" max="2547" width="9.25" style="278" bestFit="1" customWidth="1"/>
    <col min="2548" max="2548" width="10.25" style="278" bestFit="1" customWidth="1"/>
    <col min="2549" max="2549" width="7.875" style="278" customWidth="1"/>
    <col min="2550" max="2552" width="5.5" style="278" customWidth="1"/>
    <col min="2553" max="2556" width="8.5" style="278" customWidth="1"/>
    <col min="2557" max="2557" width="12" style="278" customWidth="1"/>
    <col min="2558" max="2578" width="8.5" style="278" customWidth="1"/>
    <col min="2579" max="2580" width="6.75" style="278" customWidth="1"/>
    <col min="2581" max="2582" width="8.625" style="278" customWidth="1"/>
    <col min="2583" max="2585" width="6.75" style="278" customWidth="1"/>
    <col min="2586" max="2591" width="6.375" style="278" customWidth="1"/>
    <col min="2592" max="2592" width="9" style="278" customWidth="1"/>
    <col min="2593" max="2593" width="6.375" style="278" customWidth="1"/>
    <col min="2594" max="2600" width="6.25" style="278" customWidth="1"/>
    <col min="2601" max="2606" width="9" style="278" customWidth="1"/>
    <col min="2607" max="2610" width="6.375" style="278" customWidth="1"/>
    <col min="2611" max="2619" width="9" style="278" customWidth="1"/>
    <col min="2620" max="2677" width="3.625" style="278" customWidth="1"/>
    <col min="2678" max="2682" width="9" style="278" customWidth="1"/>
    <col min="2683" max="2692" width="8.25" style="278"/>
    <col min="2693" max="2693" width="14" style="278" customWidth="1"/>
    <col min="2694" max="2696" width="8.125" style="278" customWidth="1"/>
    <col min="2697" max="2702" width="6" style="278" customWidth="1"/>
    <col min="2703" max="2704" width="9" style="278" customWidth="1"/>
    <col min="2705" max="2705" width="16.375" style="278" customWidth="1"/>
    <col min="2706" max="2706" width="9" style="278" customWidth="1"/>
    <col min="2707" max="2708" width="6.875" style="278" customWidth="1"/>
    <col min="2709" max="2710" width="6.375" style="278" customWidth="1"/>
    <col min="2711" max="2711" width="9" style="278" customWidth="1"/>
    <col min="2712" max="2712" width="5.5" style="278" customWidth="1"/>
    <col min="2713" max="2748" width="9" style="278" customWidth="1"/>
    <col min="2749" max="2749" width="15.375" style="278" bestFit="1" customWidth="1"/>
    <col min="2750" max="2750" width="16.5" style="278" bestFit="1" customWidth="1"/>
    <col min="2751" max="2756" width="9" style="278" customWidth="1"/>
    <col min="2757" max="2763" width="6" style="278" customWidth="1"/>
    <col min="2764" max="2781" width="5.25" style="278" customWidth="1"/>
    <col min="2782" max="2784" width="6.625" style="278" customWidth="1"/>
    <col min="2785" max="2787" width="9" style="278" customWidth="1"/>
    <col min="2788" max="2788" width="10.75" style="278" customWidth="1"/>
    <col min="2789" max="2791" width="9" style="278" customWidth="1"/>
    <col min="2792" max="2792" width="10.25" style="278" bestFit="1" customWidth="1"/>
    <col min="2793" max="2795" width="9" style="278" customWidth="1"/>
    <col min="2796" max="2796" width="9.25" style="278" bestFit="1" customWidth="1"/>
    <col min="2797" max="2798" width="9" style="278" customWidth="1"/>
    <col min="2799" max="2799" width="9.125" style="278" bestFit="1" customWidth="1"/>
    <col min="2800" max="2800" width="9.5" style="278" bestFit="1" customWidth="1"/>
    <col min="2801" max="2802" width="5.375" style="278" customWidth="1"/>
    <col min="2803" max="2803" width="9.25" style="278" bestFit="1" customWidth="1"/>
    <col min="2804" max="2804" width="10.25" style="278" bestFit="1" customWidth="1"/>
    <col min="2805" max="2805" width="7.875" style="278" customWidth="1"/>
    <col min="2806" max="2808" width="5.5" style="278" customWidth="1"/>
    <col min="2809" max="2812" width="8.5" style="278" customWidth="1"/>
    <col min="2813" max="2813" width="12" style="278" customWidth="1"/>
    <col min="2814" max="2834" width="8.5" style="278" customWidth="1"/>
    <col min="2835" max="2836" width="6.75" style="278" customWidth="1"/>
    <col min="2837" max="2838" width="8.625" style="278" customWidth="1"/>
    <col min="2839" max="2841" width="6.75" style="278" customWidth="1"/>
    <col min="2842" max="2847" width="6.375" style="278" customWidth="1"/>
    <col min="2848" max="2848" width="9" style="278" customWidth="1"/>
    <col min="2849" max="2849" width="6.375" style="278" customWidth="1"/>
    <col min="2850" max="2856" width="6.25" style="278" customWidth="1"/>
    <col min="2857" max="2862" width="9" style="278" customWidth="1"/>
    <col min="2863" max="2866" width="6.375" style="278" customWidth="1"/>
    <col min="2867" max="2875" width="9" style="278" customWidth="1"/>
    <col min="2876" max="2933" width="3.625" style="278" customWidth="1"/>
    <col min="2934" max="2938" width="9" style="278" customWidth="1"/>
    <col min="2939" max="2948" width="8.25" style="278"/>
    <col min="2949" max="2949" width="14" style="278" customWidth="1"/>
    <col min="2950" max="2952" width="8.125" style="278" customWidth="1"/>
    <col min="2953" max="2958" width="6" style="278" customWidth="1"/>
    <col min="2959" max="2960" width="9" style="278" customWidth="1"/>
    <col min="2961" max="2961" width="16.375" style="278" customWidth="1"/>
    <col min="2962" max="2962" width="9" style="278" customWidth="1"/>
    <col min="2963" max="2964" width="6.875" style="278" customWidth="1"/>
    <col min="2965" max="2966" width="6.375" style="278" customWidth="1"/>
    <col min="2967" max="2967" width="9" style="278" customWidth="1"/>
    <col min="2968" max="2968" width="5.5" style="278" customWidth="1"/>
    <col min="2969" max="3004" width="9" style="278" customWidth="1"/>
    <col min="3005" max="3005" width="15.375" style="278" bestFit="1" customWidth="1"/>
    <col min="3006" max="3006" width="16.5" style="278" bestFit="1" customWidth="1"/>
    <col min="3007" max="3012" width="9" style="278" customWidth="1"/>
    <col min="3013" max="3019" width="6" style="278" customWidth="1"/>
    <col min="3020" max="3037" width="5.25" style="278" customWidth="1"/>
    <col min="3038" max="3040" width="6.625" style="278" customWidth="1"/>
    <col min="3041" max="3043" width="9" style="278" customWidth="1"/>
    <col min="3044" max="3044" width="10.75" style="278" customWidth="1"/>
    <col min="3045" max="3047" width="9" style="278" customWidth="1"/>
    <col min="3048" max="3048" width="10.25" style="278" bestFit="1" customWidth="1"/>
    <col min="3049" max="3051" width="9" style="278" customWidth="1"/>
    <col min="3052" max="3052" width="9.25" style="278" bestFit="1" customWidth="1"/>
    <col min="3053" max="3054" width="9" style="278" customWidth="1"/>
    <col min="3055" max="3055" width="9.125" style="278" bestFit="1" customWidth="1"/>
    <col min="3056" max="3056" width="9.5" style="278" bestFit="1" customWidth="1"/>
    <col min="3057" max="3058" width="5.375" style="278" customWidth="1"/>
    <col min="3059" max="3059" width="9.25" style="278" bestFit="1" customWidth="1"/>
    <col min="3060" max="3060" width="10.25" style="278" bestFit="1" customWidth="1"/>
    <col min="3061" max="3061" width="7.875" style="278" customWidth="1"/>
    <col min="3062" max="3064" width="5.5" style="278" customWidth="1"/>
    <col min="3065" max="3068" width="8.5" style="278" customWidth="1"/>
    <col min="3069" max="3069" width="12" style="278" customWidth="1"/>
    <col min="3070" max="3090" width="8.5" style="278" customWidth="1"/>
    <col min="3091" max="3092" width="6.75" style="278" customWidth="1"/>
    <col min="3093" max="3094" width="8.625" style="278" customWidth="1"/>
    <col min="3095" max="3097" width="6.75" style="278" customWidth="1"/>
    <col min="3098" max="3103" width="6.375" style="278" customWidth="1"/>
    <col min="3104" max="3104" width="9" style="278" customWidth="1"/>
    <col min="3105" max="3105" width="6.375" style="278" customWidth="1"/>
    <col min="3106" max="3112" width="6.25" style="278" customWidth="1"/>
    <col min="3113" max="3118" width="9" style="278" customWidth="1"/>
    <col min="3119" max="3122" width="6.375" style="278" customWidth="1"/>
    <col min="3123" max="3131" width="9" style="278" customWidth="1"/>
    <col min="3132" max="3189" width="3.625" style="278" customWidth="1"/>
    <col min="3190" max="3194" width="9" style="278" customWidth="1"/>
    <col min="3195" max="3204" width="8.25" style="278"/>
    <col min="3205" max="3205" width="14" style="278" customWidth="1"/>
    <col min="3206" max="3208" width="8.125" style="278" customWidth="1"/>
    <col min="3209" max="3214" width="6" style="278" customWidth="1"/>
    <col min="3215" max="3216" width="9" style="278" customWidth="1"/>
    <col min="3217" max="3217" width="16.375" style="278" customWidth="1"/>
    <col min="3218" max="3218" width="9" style="278" customWidth="1"/>
    <col min="3219" max="3220" width="6.875" style="278" customWidth="1"/>
    <col min="3221" max="3222" width="6.375" style="278" customWidth="1"/>
    <col min="3223" max="3223" width="9" style="278" customWidth="1"/>
    <col min="3224" max="3224" width="5.5" style="278" customWidth="1"/>
    <col min="3225" max="3260" width="9" style="278" customWidth="1"/>
    <col min="3261" max="3261" width="15.375" style="278" bestFit="1" customWidth="1"/>
    <col min="3262" max="3262" width="16.5" style="278" bestFit="1" customWidth="1"/>
    <col min="3263" max="3268" width="9" style="278" customWidth="1"/>
    <col min="3269" max="3275" width="6" style="278" customWidth="1"/>
    <col min="3276" max="3293" width="5.25" style="278" customWidth="1"/>
    <col min="3294" max="3296" width="6.625" style="278" customWidth="1"/>
    <col min="3297" max="3299" width="9" style="278" customWidth="1"/>
    <col min="3300" max="3300" width="10.75" style="278" customWidth="1"/>
    <col min="3301" max="3303" width="9" style="278" customWidth="1"/>
    <col min="3304" max="3304" width="10.25" style="278" bestFit="1" customWidth="1"/>
    <col min="3305" max="3307" width="9" style="278" customWidth="1"/>
    <col min="3308" max="3308" width="9.25" style="278" bestFit="1" customWidth="1"/>
    <col min="3309" max="3310" width="9" style="278" customWidth="1"/>
    <col min="3311" max="3311" width="9.125" style="278" bestFit="1" customWidth="1"/>
    <col min="3312" max="3312" width="9.5" style="278" bestFit="1" customWidth="1"/>
    <col min="3313" max="3314" width="5.375" style="278" customWidth="1"/>
    <col min="3315" max="3315" width="9.25" style="278" bestFit="1" customWidth="1"/>
    <col min="3316" max="3316" width="10.25" style="278" bestFit="1" customWidth="1"/>
    <col min="3317" max="3317" width="7.875" style="278" customWidth="1"/>
    <col min="3318" max="3320" width="5.5" style="278" customWidth="1"/>
    <col min="3321" max="3324" width="8.5" style="278" customWidth="1"/>
    <col min="3325" max="3325" width="12" style="278" customWidth="1"/>
    <col min="3326" max="3346" width="8.5" style="278" customWidth="1"/>
    <col min="3347" max="3348" width="6.75" style="278" customWidth="1"/>
    <col min="3349" max="3350" width="8.625" style="278" customWidth="1"/>
    <col min="3351" max="3353" width="6.75" style="278" customWidth="1"/>
    <col min="3354" max="3359" width="6.375" style="278" customWidth="1"/>
    <col min="3360" max="3360" width="9" style="278" customWidth="1"/>
    <col min="3361" max="3361" width="6.375" style="278" customWidth="1"/>
    <col min="3362" max="3368" width="6.25" style="278" customWidth="1"/>
    <col min="3369" max="3374" width="9" style="278" customWidth="1"/>
    <col min="3375" max="3378" width="6.375" style="278" customWidth="1"/>
    <col min="3379" max="3387" width="9" style="278" customWidth="1"/>
    <col min="3388" max="3445" width="3.625" style="278" customWidth="1"/>
    <col min="3446" max="3450" width="9" style="278" customWidth="1"/>
    <col min="3451" max="3460" width="8.25" style="278"/>
    <col min="3461" max="3461" width="14" style="278" customWidth="1"/>
    <col min="3462" max="3464" width="8.125" style="278" customWidth="1"/>
    <col min="3465" max="3470" width="6" style="278" customWidth="1"/>
    <col min="3471" max="3472" width="9" style="278" customWidth="1"/>
    <col min="3473" max="3473" width="16.375" style="278" customWidth="1"/>
    <col min="3474" max="3474" width="9" style="278" customWidth="1"/>
    <col min="3475" max="3476" width="6.875" style="278" customWidth="1"/>
    <col min="3477" max="3478" width="6.375" style="278" customWidth="1"/>
    <col min="3479" max="3479" width="9" style="278" customWidth="1"/>
    <col min="3480" max="3480" width="5.5" style="278" customWidth="1"/>
    <col min="3481" max="3516" width="9" style="278" customWidth="1"/>
    <col min="3517" max="3517" width="15.375" style="278" bestFit="1" customWidth="1"/>
    <col min="3518" max="3518" width="16.5" style="278" bestFit="1" customWidth="1"/>
    <col min="3519" max="3524" width="9" style="278" customWidth="1"/>
    <col min="3525" max="3531" width="6" style="278" customWidth="1"/>
    <col min="3532" max="3549" width="5.25" style="278" customWidth="1"/>
    <col min="3550" max="3552" width="6.625" style="278" customWidth="1"/>
    <col min="3553" max="3555" width="9" style="278" customWidth="1"/>
    <col min="3556" max="3556" width="10.75" style="278" customWidth="1"/>
    <col min="3557" max="3559" width="9" style="278" customWidth="1"/>
    <col min="3560" max="3560" width="10.25" style="278" bestFit="1" customWidth="1"/>
    <col min="3561" max="3563" width="9" style="278" customWidth="1"/>
    <col min="3564" max="3564" width="9.25" style="278" bestFit="1" customWidth="1"/>
    <col min="3565" max="3566" width="9" style="278" customWidth="1"/>
    <col min="3567" max="3567" width="9.125" style="278" bestFit="1" customWidth="1"/>
    <col min="3568" max="3568" width="9.5" style="278" bestFit="1" customWidth="1"/>
    <col min="3569" max="3570" width="5.375" style="278" customWidth="1"/>
    <col min="3571" max="3571" width="9.25" style="278" bestFit="1" customWidth="1"/>
    <col min="3572" max="3572" width="10.25" style="278" bestFit="1" customWidth="1"/>
    <col min="3573" max="3573" width="7.875" style="278" customWidth="1"/>
    <col min="3574" max="3576" width="5.5" style="278" customWidth="1"/>
    <col min="3577" max="3580" width="8.5" style="278" customWidth="1"/>
    <col min="3581" max="3581" width="12" style="278" customWidth="1"/>
    <col min="3582" max="3602" width="8.5" style="278" customWidth="1"/>
    <col min="3603" max="3604" width="6.75" style="278" customWidth="1"/>
    <col min="3605" max="3606" width="8.625" style="278" customWidth="1"/>
    <col min="3607" max="3609" width="6.75" style="278" customWidth="1"/>
    <col min="3610" max="3615" width="6.375" style="278" customWidth="1"/>
    <col min="3616" max="3616" width="9" style="278" customWidth="1"/>
    <col min="3617" max="3617" width="6.375" style="278" customWidth="1"/>
    <col min="3618" max="3624" width="6.25" style="278" customWidth="1"/>
    <col min="3625" max="3630" width="9" style="278" customWidth="1"/>
    <col min="3631" max="3634" width="6.375" style="278" customWidth="1"/>
    <col min="3635" max="3643" width="9" style="278" customWidth="1"/>
    <col min="3644" max="3701" width="3.625" style="278" customWidth="1"/>
    <col min="3702" max="3706" width="9" style="278" customWidth="1"/>
    <col min="3707" max="3716" width="8.25" style="278"/>
    <col min="3717" max="3717" width="14" style="278" customWidth="1"/>
    <col min="3718" max="3720" width="8.125" style="278" customWidth="1"/>
    <col min="3721" max="3726" width="6" style="278" customWidth="1"/>
    <col min="3727" max="3728" width="9" style="278" customWidth="1"/>
    <col min="3729" max="3729" width="16.375" style="278" customWidth="1"/>
    <col min="3730" max="3730" width="9" style="278" customWidth="1"/>
    <col min="3731" max="3732" width="6.875" style="278" customWidth="1"/>
    <col min="3733" max="3734" width="6.375" style="278" customWidth="1"/>
    <col min="3735" max="3735" width="9" style="278" customWidth="1"/>
    <col min="3736" max="3736" width="5.5" style="278" customWidth="1"/>
    <col min="3737" max="3772" width="9" style="278" customWidth="1"/>
    <col min="3773" max="3773" width="15.375" style="278" bestFit="1" customWidth="1"/>
    <col min="3774" max="3774" width="16.5" style="278" bestFit="1" customWidth="1"/>
    <col min="3775" max="3780" width="9" style="278" customWidth="1"/>
    <col min="3781" max="3787" width="6" style="278" customWidth="1"/>
    <col min="3788" max="3805" width="5.25" style="278" customWidth="1"/>
    <col min="3806" max="3808" width="6.625" style="278" customWidth="1"/>
    <col min="3809" max="3811" width="9" style="278" customWidth="1"/>
    <col min="3812" max="3812" width="10.75" style="278" customWidth="1"/>
    <col min="3813" max="3815" width="9" style="278" customWidth="1"/>
    <col min="3816" max="3816" width="10.25" style="278" bestFit="1" customWidth="1"/>
    <col min="3817" max="3819" width="9" style="278" customWidth="1"/>
    <col min="3820" max="3820" width="9.25" style="278" bestFit="1" customWidth="1"/>
    <col min="3821" max="3822" width="9" style="278" customWidth="1"/>
    <col min="3823" max="3823" width="9.125" style="278" bestFit="1" customWidth="1"/>
    <col min="3824" max="3824" width="9.5" style="278" bestFit="1" customWidth="1"/>
    <col min="3825" max="3826" width="5.375" style="278" customWidth="1"/>
    <col min="3827" max="3827" width="9.25" style="278" bestFit="1" customWidth="1"/>
    <col min="3828" max="3828" width="10.25" style="278" bestFit="1" customWidth="1"/>
    <col min="3829" max="3829" width="7.875" style="278" customWidth="1"/>
    <col min="3830" max="3832" width="5.5" style="278" customWidth="1"/>
    <col min="3833" max="3836" width="8.5" style="278" customWidth="1"/>
    <col min="3837" max="3837" width="12" style="278" customWidth="1"/>
    <col min="3838" max="3858" width="8.5" style="278" customWidth="1"/>
    <col min="3859" max="3860" width="6.75" style="278" customWidth="1"/>
    <col min="3861" max="3862" width="8.625" style="278" customWidth="1"/>
    <col min="3863" max="3865" width="6.75" style="278" customWidth="1"/>
    <col min="3866" max="3871" width="6.375" style="278" customWidth="1"/>
    <col min="3872" max="3872" width="9" style="278" customWidth="1"/>
    <col min="3873" max="3873" width="6.375" style="278" customWidth="1"/>
    <col min="3874" max="3880" width="6.25" style="278" customWidth="1"/>
    <col min="3881" max="3886" width="9" style="278" customWidth="1"/>
    <col min="3887" max="3890" width="6.375" style="278" customWidth="1"/>
    <col min="3891" max="3899" width="9" style="278" customWidth="1"/>
    <col min="3900" max="3957" width="3.625" style="278" customWidth="1"/>
    <col min="3958" max="3962" width="9" style="278" customWidth="1"/>
    <col min="3963" max="3972" width="8.25" style="278"/>
    <col min="3973" max="3973" width="14" style="278" customWidth="1"/>
    <col min="3974" max="3976" width="8.125" style="278" customWidth="1"/>
    <col min="3977" max="3982" width="6" style="278" customWidth="1"/>
    <col min="3983" max="3984" width="9" style="278" customWidth="1"/>
    <col min="3985" max="3985" width="16.375" style="278" customWidth="1"/>
    <col min="3986" max="3986" width="9" style="278" customWidth="1"/>
    <col min="3987" max="3988" width="6.875" style="278" customWidth="1"/>
    <col min="3989" max="3990" width="6.375" style="278" customWidth="1"/>
    <col min="3991" max="3991" width="9" style="278" customWidth="1"/>
    <col min="3992" max="3992" width="5.5" style="278" customWidth="1"/>
    <col min="3993" max="4028" width="9" style="278" customWidth="1"/>
    <col min="4029" max="4029" width="15.375" style="278" bestFit="1" customWidth="1"/>
    <col min="4030" max="4030" width="16.5" style="278" bestFit="1" customWidth="1"/>
    <col min="4031" max="4036" width="9" style="278" customWidth="1"/>
    <col min="4037" max="4043" width="6" style="278" customWidth="1"/>
    <col min="4044" max="4061" width="5.25" style="278" customWidth="1"/>
    <col min="4062" max="4064" width="6.625" style="278" customWidth="1"/>
    <col min="4065" max="4067" width="9" style="278" customWidth="1"/>
    <col min="4068" max="4068" width="10.75" style="278" customWidth="1"/>
    <col min="4069" max="4071" width="9" style="278" customWidth="1"/>
    <col min="4072" max="4072" width="10.25" style="278" bestFit="1" customWidth="1"/>
    <col min="4073" max="4075" width="9" style="278" customWidth="1"/>
    <col min="4076" max="4076" width="9.25" style="278" bestFit="1" customWidth="1"/>
    <col min="4077" max="4078" width="9" style="278" customWidth="1"/>
    <col min="4079" max="4079" width="9.125" style="278" bestFit="1" customWidth="1"/>
    <col min="4080" max="4080" width="9.5" style="278" bestFit="1" customWidth="1"/>
    <col min="4081" max="4082" width="5.375" style="278" customWidth="1"/>
    <col min="4083" max="4083" width="9.25" style="278" bestFit="1" customWidth="1"/>
    <col min="4084" max="4084" width="10.25" style="278" bestFit="1" customWidth="1"/>
    <col min="4085" max="4085" width="7.875" style="278" customWidth="1"/>
    <col min="4086" max="4088" width="5.5" style="278" customWidth="1"/>
    <col min="4089" max="4092" width="8.5" style="278" customWidth="1"/>
    <col min="4093" max="4093" width="12" style="278" customWidth="1"/>
    <col min="4094" max="4114" width="8.5" style="278" customWidth="1"/>
    <col min="4115" max="4116" width="6.75" style="278" customWidth="1"/>
    <col min="4117" max="4118" width="8.625" style="278" customWidth="1"/>
    <col min="4119" max="4121" width="6.75" style="278" customWidth="1"/>
    <col min="4122" max="4127" width="6.375" style="278" customWidth="1"/>
    <col min="4128" max="4128" width="9" style="278" customWidth="1"/>
    <col min="4129" max="4129" width="6.375" style="278" customWidth="1"/>
    <col min="4130" max="4136" width="6.25" style="278" customWidth="1"/>
    <col min="4137" max="4142" width="9" style="278" customWidth="1"/>
    <col min="4143" max="4146" width="6.375" style="278" customWidth="1"/>
    <col min="4147" max="4155" width="9" style="278" customWidth="1"/>
    <col min="4156" max="4213" width="3.625" style="278" customWidth="1"/>
    <col min="4214" max="4218" width="9" style="278" customWidth="1"/>
    <col min="4219" max="4228" width="8.25" style="278"/>
    <col min="4229" max="4229" width="14" style="278" customWidth="1"/>
    <col min="4230" max="4232" width="8.125" style="278" customWidth="1"/>
    <col min="4233" max="4238" width="6" style="278" customWidth="1"/>
    <col min="4239" max="4240" width="9" style="278" customWidth="1"/>
    <col min="4241" max="4241" width="16.375" style="278" customWidth="1"/>
    <col min="4242" max="4242" width="9" style="278" customWidth="1"/>
    <col min="4243" max="4244" width="6.875" style="278" customWidth="1"/>
    <col min="4245" max="4246" width="6.375" style="278" customWidth="1"/>
    <col min="4247" max="4247" width="9" style="278" customWidth="1"/>
    <col min="4248" max="4248" width="5.5" style="278" customWidth="1"/>
    <col min="4249" max="4284" width="9" style="278" customWidth="1"/>
    <col min="4285" max="4285" width="15.375" style="278" bestFit="1" customWidth="1"/>
    <col min="4286" max="4286" width="16.5" style="278" bestFit="1" customWidth="1"/>
    <col min="4287" max="4292" width="9" style="278" customWidth="1"/>
    <col min="4293" max="4299" width="6" style="278" customWidth="1"/>
    <col min="4300" max="4317" width="5.25" style="278" customWidth="1"/>
    <col min="4318" max="4320" width="6.625" style="278" customWidth="1"/>
    <col min="4321" max="4323" width="9" style="278" customWidth="1"/>
    <col min="4324" max="4324" width="10.75" style="278" customWidth="1"/>
    <col min="4325" max="4327" width="9" style="278" customWidth="1"/>
    <col min="4328" max="4328" width="10.25" style="278" bestFit="1" customWidth="1"/>
    <col min="4329" max="4331" width="9" style="278" customWidth="1"/>
    <col min="4332" max="4332" width="9.25" style="278" bestFit="1" customWidth="1"/>
    <col min="4333" max="4334" width="9" style="278" customWidth="1"/>
    <col min="4335" max="4335" width="9.125" style="278" bestFit="1" customWidth="1"/>
    <col min="4336" max="4336" width="9.5" style="278" bestFit="1" customWidth="1"/>
    <col min="4337" max="4338" width="5.375" style="278" customWidth="1"/>
    <col min="4339" max="4339" width="9.25" style="278" bestFit="1" customWidth="1"/>
    <col min="4340" max="4340" width="10.25" style="278" bestFit="1" customWidth="1"/>
    <col min="4341" max="4341" width="7.875" style="278" customWidth="1"/>
    <col min="4342" max="4344" width="5.5" style="278" customWidth="1"/>
    <col min="4345" max="4348" width="8.5" style="278" customWidth="1"/>
    <col min="4349" max="4349" width="12" style="278" customWidth="1"/>
    <col min="4350" max="4370" width="8.5" style="278" customWidth="1"/>
    <col min="4371" max="4372" width="6.75" style="278" customWidth="1"/>
    <col min="4373" max="4374" width="8.625" style="278" customWidth="1"/>
    <col min="4375" max="4377" width="6.75" style="278" customWidth="1"/>
    <col min="4378" max="4383" width="6.375" style="278" customWidth="1"/>
    <col min="4384" max="4384" width="9" style="278" customWidth="1"/>
    <col min="4385" max="4385" width="6.375" style="278" customWidth="1"/>
    <col min="4386" max="4392" width="6.25" style="278" customWidth="1"/>
    <col min="4393" max="4398" width="9" style="278" customWidth="1"/>
    <col min="4399" max="4402" width="6.375" style="278" customWidth="1"/>
    <col min="4403" max="4411" width="9" style="278" customWidth="1"/>
    <col min="4412" max="4469" width="3.625" style="278" customWidth="1"/>
    <col min="4470" max="4474" width="9" style="278" customWidth="1"/>
    <col min="4475" max="4484" width="8.25" style="278"/>
    <col min="4485" max="4485" width="14" style="278" customWidth="1"/>
    <col min="4486" max="4488" width="8.125" style="278" customWidth="1"/>
    <col min="4489" max="4494" width="6" style="278" customWidth="1"/>
    <col min="4495" max="4496" width="9" style="278" customWidth="1"/>
    <col min="4497" max="4497" width="16.375" style="278" customWidth="1"/>
    <col min="4498" max="4498" width="9" style="278" customWidth="1"/>
    <col min="4499" max="4500" width="6.875" style="278" customWidth="1"/>
    <col min="4501" max="4502" width="6.375" style="278" customWidth="1"/>
    <col min="4503" max="4503" width="9" style="278" customWidth="1"/>
    <col min="4504" max="4504" width="5.5" style="278" customWidth="1"/>
    <col min="4505" max="4540" width="9" style="278" customWidth="1"/>
    <col min="4541" max="4541" width="15.375" style="278" bestFit="1" customWidth="1"/>
    <col min="4542" max="4542" width="16.5" style="278" bestFit="1" customWidth="1"/>
    <col min="4543" max="4548" width="9" style="278" customWidth="1"/>
    <col min="4549" max="4555" width="6" style="278" customWidth="1"/>
    <col min="4556" max="4573" width="5.25" style="278" customWidth="1"/>
    <col min="4574" max="4576" width="6.625" style="278" customWidth="1"/>
    <col min="4577" max="4579" width="9" style="278" customWidth="1"/>
    <col min="4580" max="4580" width="10.75" style="278" customWidth="1"/>
    <col min="4581" max="4583" width="9" style="278" customWidth="1"/>
    <col min="4584" max="4584" width="10.25" style="278" bestFit="1" customWidth="1"/>
    <col min="4585" max="4587" width="9" style="278" customWidth="1"/>
    <col min="4588" max="4588" width="9.25" style="278" bestFit="1" customWidth="1"/>
    <col min="4589" max="4590" width="9" style="278" customWidth="1"/>
    <col min="4591" max="4591" width="9.125" style="278" bestFit="1" customWidth="1"/>
    <col min="4592" max="4592" width="9.5" style="278" bestFit="1" customWidth="1"/>
    <col min="4593" max="4594" width="5.375" style="278" customWidth="1"/>
    <col min="4595" max="4595" width="9.25" style="278" bestFit="1" customWidth="1"/>
    <col min="4596" max="4596" width="10.25" style="278" bestFit="1" customWidth="1"/>
    <col min="4597" max="4597" width="7.875" style="278" customWidth="1"/>
    <col min="4598" max="4600" width="5.5" style="278" customWidth="1"/>
    <col min="4601" max="4604" width="8.5" style="278" customWidth="1"/>
    <col min="4605" max="4605" width="12" style="278" customWidth="1"/>
    <col min="4606" max="4626" width="8.5" style="278" customWidth="1"/>
    <col min="4627" max="4628" width="6.75" style="278" customWidth="1"/>
    <col min="4629" max="4630" width="8.625" style="278" customWidth="1"/>
    <col min="4631" max="4633" width="6.75" style="278" customWidth="1"/>
    <col min="4634" max="4639" width="6.375" style="278" customWidth="1"/>
    <col min="4640" max="4640" width="9" style="278" customWidth="1"/>
    <col min="4641" max="4641" width="6.375" style="278" customWidth="1"/>
    <col min="4642" max="4648" width="6.25" style="278" customWidth="1"/>
    <col min="4649" max="4654" width="9" style="278" customWidth="1"/>
    <col min="4655" max="4658" width="6.375" style="278" customWidth="1"/>
    <col min="4659" max="4667" width="9" style="278" customWidth="1"/>
    <col min="4668" max="4725" width="3.625" style="278" customWidth="1"/>
    <col min="4726" max="4730" width="9" style="278" customWidth="1"/>
    <col min="4731" max="4740" width="8.25" style="278"/>
    <col min="4741" max="4741" width="14" style="278" customWidth="1"/>
    <col min="4742" max="4744" width="8.125" style="278" customWidth="1"/>
    <col min="4745" max="4750" width="6" style="278" customWidth="1"/>
    <col min="4751" max="4752" width="9" style="278" customWidth="1"/>
    <col min="4753" max="4753" width="16.375" style="278" customWidth="1"/>
    <col min="4754" max="4754" width="9" style="278" customWidth="1"/>
    <col min="4755" max="4756" width="6.875" style="278" customWidth="1"/>
    <col min="4757" max="4758" width="6.375" style="278" customWidth="1"/>
    <col min="4759" max="4759" width="9" style="278" customWidth="1"/>
    <col min="4760" max="4760" width="5.5" style="278" customWidth="1"/>
    <col min="4761" max="4796" width="9" style="278" customWidth="1"/>
    <col min="4797" max="4797" width="15.375" style="278" bestFit="1" customWidth="1"/>
    <col min="4798" max="4798" width="16.5" style="278" bestFit="1" customWidth="1"/>
    <col min="4799" max="4804" width="9" style="278" customWidth="1"/>
    <col min="4805" max="4811" width="6" style="278" customWidth="1"/>
    <col min="4812" max="4829" width="5.25" style="278" customWidth="1"/>
    <col min="4830" max="4832" width="6.625" style="278" customWidth="1"/>
    <col min="4833" max="4835" width="9" style="278" customWidth="1"/>
    <col min="4836" max="4836" width="10.75" style="278" customWidth="1"/>
    <col min="4837" max="4839" width="9" style="278" customWidth="1"/>
    <col min="4840" max="4840" width="10.25" style="278" bestFit="1" customWidth="1"/>
    <col min="4841" max="4843" width="9" style="278" customWidth="1"/>
    <col min="4844" max="4844" width="9.25" style="278" bestFit="1" customWidth="1"/>
    <col min="4845" max="4846" width="9" style="278" customWidth="1"/>
    <col min="4847" max="4847" width="9.125" style="278" bestFit="1" customWidth="1"/>
    <col min="4848" max="4848" width="9.5" style="278" bestFit="1" customWidth="1"/>
    <col min="4849" max="4850" width="5.375" style="278" customWidth="1"/>
    <col min="4851" max="4851" width="9.25" style="278" bestFit="1" customWidth="1"/>
    <col min="4852" max="4852" width="10.25" style="278" bestFit="1" customWidth="1"/>
    <col min="4853" max="4853" width="7.875" style="278" customWidth="1"/>
    <col min="4854" max="4856" width="5.5" style="278" customWidth="1"/>
    <col min="4857" max="4860" width="8.5" style="278" customWidth="1"/>
    <col min="4861" max="4861" width="12" style="278" customWidth="1"/>
    <col min="4862" max="4882" width="8.5" style="278" customWidth="1"/>
    <col min="4883" max="4884" width="6.75" style="278" customWidth="1"/>
    <col min="4885" max="4886" width="8.625" style="278" customWidth="1"/>
    <col min="4887" max="4889" width="6.75" style="278" customWidth="1"/>
    <col min="4890" max="4895" width="6.375" style="278" customWidth="1"/>
    <col min="4896" max="4896" width="9" style="278" customWidth="1"/>
    <col min="4897" max="4897" width="6.375" style="278" customWidth="1"/>
    <col min="4898" max="4904" width="6.25" style="278" customWidth="1"/>
    <col min="4905" max="4910" width="9" style="278" customWidth="1"/>
    <col min="4911" max="4914" width="6.375" style="278" customWidth="1"/>
    <col min="4915" max="4923" width="9" style="278" customWidth="1"/>
    <col min="4924" max="4981" width="3.625" style="278" customWidth="1"/>
    <col min="4982" max="4986" width="9" style="278" customWidth="1"/>
    <col min="4987" max="4996" width="8.25" style="278"/>
    <col min="4997" max="4997" width="14" style="278" customWidth="1"/>
    <col min="4998" max="5000" width="8.125" style="278" customWidth="1"/>
    <col min="5001" max="5006" width="6" style="278" customWidth="1"/>
    <col min="5007" max="5008" width="9" style="278" customWidth="1"/>
    <col min="5009" max="5009" width="16.375" style="278" customWidth="1"/>
    <col min="5010" max="5010" width="9" style="278" customWidth="1"/>
    <col min="5011" max="5012" width="6.875" style="278" customWidth="1"/>
    <col min="5013" max="5014" width="6.375" style="278" customWidth="1"/>
    <col min="5015" max="5015" width="9" style="278" customWidth="1"/>
    <col min="5016" max="5016" width="5.5" style="278" customWidth="1"/>
    <col min="5017" max="5052" width="9" style="278" customWidth="1"/>
    <col min="5053" max="5053" width="15.375" style="278" bestFit="1" customWidth="1"/>
    <col min="5054" max="5054" width="16.5" style="278" bestFit="1" customWidth="1"/>
    <col min="5055" max="5060" width="9" style="278" customWidth="1"/>
    <col min="5061" max="5067" width="6" style="278" customWidth="1"/>
    <col min="5068" max="5085" width="5.25" style="278" customWidth="1"/>
    <col min="5086" max="5088" width="6.625" style="278" customWidth="1"/>
    <col min="5089" max="5091" width="9" style="278" customWidth="1"/>
    <col min="5092" max="5092" width="10.75" style="278" customWidth="1"/>
    <col min="5093" max="5095" width="9" style="278" customWidth="1"/>
    <col min="5096" max="5096" width="10.25" style="278" bestFit="1" customWidth="1"/>
    <col min="5097" max="5099" width="9" style="278" customWidth="1"/>
    <col min="5100" max="5100" width="9.25" style="278" bestFit="1" customWidth="1"/>
    <col min="5101" max="5102" width="9" style="278" customWidth="1"/>
    <col min="5103" max="5103" width="9.125" style="278" bestFit="1" customWidth="1"/>
    <col min="5104" max="5104" width="9.5" style="278" bestFit="1" customWidth="1"/>
    <col min="5105" max="5106" width="5.375" style="278" customWidth="1"/>
    <col min="5107" max="5107" width="9.25" style="278" bestFit="1" customWidth="1"/>
    <col min="5108" max="5108" width="10.25" style="278" bestFit="1" customWidth="1"/>
    <col min="5109" max="5109" width="7.875" style="278" customWidth="1"/>
    <col min="5110" max="5112" width="5.5" style="278" customWidth="1"/>
    <col min="5113" max="5116" width="8.5" style="278" customWidth="1"/>
    <col min="5117" max="5117" width="12" style="278" customWidth="1"/>
    <col min="5118" max="5138" width="8.5" style="278" customWidth="1"/>
    <col min="5139" max="5140" width="6.75" style="278" customWidth="1"/>
    <col min="5141" max="5142" width="8.625" style="278" customWidth="1"/>
    <col min="5143" max="5145" width="6.75" style="278" customWidth="1"/>
    <col min="5146" max="5151" width="6.375" style="278" customWidth="1"/>
    <col min="5152" max="5152" width="9" style="278" customWidth="1"/>
    <col min="5153" max="5153" width="6.375" style="278" customWidth="1"/>
    <col min="5154" max="5160" width="6.25" style="278" customWidth="1"/>
    <col min="5161" max="5166" width="9" style="278" customWidth="1"/>
    <col min="5167" max="5170" width="6.375" style="278" customWidth="1"/>
    <col min="5171" max="5179" width="9" style="278" customWidth="1"/>
    <col min="5180" max="5237" width="3.625" style="278" customWidth="1"/>
    <col min="5238" max="5242" width="9" style="278" customWidth="1"/>
    <col min="5243" max="5252" width="8.25" style="278"/>
    <col min="5253" max="5253" width="14" style="278" customWidth="1"/>
    <col min="5254" max="5256" width="8.125" style="278" customWidth="1"/>
    <col min="5257" max="5262" width="6" style="278" customWidth="1"/>
    <col min="5263" max="5264" width="9" style="278" customWidth="1"/>
    <col min="5265" max="5265" width="16.375" style="278" customWidth="1"/>
    <col min="5266" max="5266" width="9" style="278" customWidth="1"/>
    <col min="5267" max="5268" width="6.875" style="278" customWidth="1"/>
    <col min="5269" max="5270" width="6.375" style="278" customWidth="1"/>
    <col min="5271" max="5271" width="9" style="278" customWidth="1"/>
    <col min="5272" max="5272" width="5.5" style="278" customWidth="1"/>
    <col min="5273" max="5308" width="9" style="278" customWidth="1"/>
    <col min="5309" max="5309" width="15.375" style="278" bestFit="1" customWidth="1"/>
    <col min="5310" max="5310" width="16.5" style="278" bestFit="1" customWidth="1"/>
    <col min="5311" max="5316" width="9" style="278" customWidth="1"/>
    <col min="5317" max="5323" width="6" style="278" customWidth="1"/>
    <col min="5324" max="5341" width="5.25" style="278" customWidth="1"/>
    <col min="5342" max="5344" width="6.625" style="278" customWidth="1"/>
    <col min="5345" max="5347" width="9" style="278" customWidth="1"/>
    <col min="5348" max="5348" width="10.75" style="278" customWidth="1"/>
    <col min="5349" max="5351" width="9" style="278" customWidth="1"/>
    <col min="5352" max="5352" width="10.25" style="278" bestFit="1" customWidth="1"/>
    <col min="5353" max="5355" width="9" style="278" customWidth="1"/>
    <col min="5356" max="5356" width="9.25" style="278" bestFit="1" customWidth="1"/>
    <col min="5357" max="5358" width="9" style="278" customWidth="1"/>
    <col min="5359" max="5359" width="9.125" style="278" bestFit="1" customWidth="1"/>
    <col min="5360" max="5360" width="9.5" style="278" bestFit="1" customWidth="1"/>
    <col min="5361" max="5362" width="5.375" style="278" customWidth="1"/>
    <col min="5363" max="5363" width="9.25" style="278" bestFit="1" customWidth="1"/>
    <col min="5364" max="5364" width="10.25" style="278" bestFit="1" customWidth="1"/>
    <col min="5365" max="5365" width="7.875" style="278" customWidth="1"/>
    <col min="5366" max="5368" width="5.5" style="278" customWidth="1"/>
    <col min="5369" max="5372" width="8.5" style="278" customWidth="1"/>
    <col min="5373" max="5373" width="12" style="278" customWidth="1"/>
    <col min="5374" max="5394" width="8.5" style="278" customWidth="1"/>
    <col min="5395" max="5396" width="6.75" style="278" customWidth="1"/>
    <col min="5397" max="5398" width="8.625" style="278" customWidth="1"/>
    <col min="5399" max="5401" width="6.75" style="278" customWidth="1"/>
    <col min="5402" max="5407" width="6.375" style="278" customWidth="1"/>
    <col min="5408" max="5408" width="9" style="278" customWidth="1"/>
    <col min="5409" max="5409" width="6.375" style="278" customWidth="1"/>
    <col min="5410" max="5416" width="6.25" style="278" customWidth="1"/>
    <col min="5417" max="5422" width="9" style="278" customWidth="1"/>
    <col min="5423" max="5426" width="6.375" style="278" customWidth="1"/>
    <col min="5427" max="5435" width="9" style="278" customWidth="1"/>
    <col min="5436" max="5493" width="3.625" style="278" customWidth="1"/>
    <col min="5494" max="5498" width="9" style="278" customWidth="1"/>
    <col min="5499" max="5508" width="8.25" style="278"/>
    <col min="5509" max="5509" width="14" style="278" customWidth="1"/>
    <col min="5510" max="5512" width="8.125" style="278" customWidth="1"/>
    <col min="5513" max="5518" width="6" style="278" customWidth="1"/>
    <col min="5519" max="5520" width="9" style="278" customWidth="1"/>
    <col min="5521" max="5521" width="16.375" style="278" customWidth="1"/>
    <col min="5522" max="5522" width="9" style="278" customWidth="1"/>
    <col min="5523" max="5524" width="6.875" style="278" customWidth="1"/>
    <col min="5525" max="5526" width="6.375" style="278" customWidth="1"/>
    <col min="5527" max="5527" width="9" style="278" customWidth="1"/>
    <col min="5528" max="5528" width="5.5" style="278" customWidth="1"/>
    <col min="5529" max="5564" width="9" style="278" customWidth="1"/>
    <col min="5565" max="5565" width="15.375" style="278" bestFit="1" customWidth="1"/>
    <col min="5566" max="5566" width="16.5" style="278" bestFit="1" customWidth="1"/>
    <col min="5567" max="5572" width="9" style="278" customWidth="1"/>
    <col min="5573" max="5579" width="6" style="278" customWidth="1"/>
    <col min="5580" max="5597" width="5.25" style="278" customWidth="1"/>
    <col min="5598" max="5600" width="6.625" style="278" customWidth="1"/>
    <col min="5601" max="5603" width="9" style="278" customWidth="1"/>
    <col min="5604" max="5604" width="10.75" style="278" customWidth="1"/>
    <col min="5605" max="5607" width="9" style="278" customWidth="1"/>
    <col min="5608" max="5608" width="10.25" style="278" bestFit="1" customWidth="1"/>
    <col min="5609" max="5611" width="9" style="278" customWidth="1"/>
    <col min="5612" max="5612" width="9.25" style="278" bestFit="1" customWidth="1"/>
    <col min="5613" max="5614" width="9" style="278" customWidth="1"/>
    <col min="5615" max="5615" width="9.125" style="278" bestFit="1" customWidth="1"/>
    <col min="5616" max="5616" width="9.5" style="278" bestFit="1" customWidth="1"/>
    <col min="5617" max="5618" width="5.375" style="278" customWidth="1"/>
    <col min="5619" max="5619" width="9.25" style="278" bestFit="1" customWidth="1"/>
    <col min="5620" max="5620" width="10.25" style="278" bestFit="1" customWidth="1"/>
    <col min="5621" max="5621" width="7.875" style="278" customWidth="1"/>
    <col min="5622" max="5624" width="5.5" style="278" customWidth="1"/>
    <col min="5625" max="5628" width="8.5" style="278" customWidth="1"/>
    <col min="5629" max="5629" width="12" style="278" customWidth="1"/>
    <col min="5630" max="5650" width="8.5" style="278" customWidth="1"/>
    <col min="5651" max="5652" width="6.75" style="278" customWidth="1"/>
    <col min="5653" max="5654" width="8.625" style="278" customWidth="1"/>
    <col min="5655" max="5657" width="6.75" style="278" customWidth="1"/>
    <col min="5658" max="5663" width="6.375" style="278" customWidth="1"/>
    <col min="5664" max="5664" width="9" style="278" customWidth="1"/>
    <col min="5665" max="5665" width="6.375" style="278" customWidth="1"/>
    <col min="5666" max="5672" width="6.25" style="278" customWidth="1"/>
    <col min="5673" max="5678" width="9" style="278" customWidth="1"/>
    <col min="5679" max="5682" width="6.375" style="278" customWidth="1"/>
    <col min="5683" max="5691" width="9" style="278" customWidth="1"/>
    <col min="5692" max="5749" width="3.625" style="278" customWidth="1"/>
    <col min="5750" max="5754" width="9" style="278" customWidth="1"/>
    <col min="5755" max="5764" width="8.25" style="278"/>
    <col min="5765" max="5765" width="14" style="278" customWidth="1"/>
    <col min="5766" max="5768" width="8.125" style="278" customWidth="1"/>
    <col min="5769" max="5774" width="6" style="278" customWidth="1"/>
    <col min="5775" max="5776" width="9" style="278" customWidth="1"/>
    <col min="5777" max="5777" width="16.375" style="278" customWidth="1"/>
    <col min="5778" max="5778" width="9" style="278" customWidth="1"/>
    <col min="5779" max="5780" width="6.875" style="278" customWidth="1"/>
    <col min="5781" max="5782" width="6.375" style="278" customWidth="1"/>
    <col min="5783" max="5783" width="9" style="278" customWidth="1"/>
    <col min="5784" max="5784" width="5.5" style="278" customWidth="1"/>
    <col min="5785" max="5820" width="9" style="278" customWidth="1"/>
    <col min="5821" max="5821" width="15.375" style="278" bestFit="1" customWidth="1"/>
    <col min="5822" max="5822" width="16.5" style="278" bestFit="1" customWidth="1"/>
    <col min="5823" max="5828" width="9" style="278" customWidth="1"/>
    <col min="5829" max="5835" width="6" style="278" customWidth="1"/>
    <col min="5836" max="5853" width="5.25" style="278" customWidth="1"/>
    <col min="5854" max="5856" width="6.625" style="278" customWidth="1"/>
    <col min="5857" max="5859" width="9" style="278" customWidth="1"/>
    <col min="5860" max="5860" width="10.75" style="278" customWidth="1"/>
    <col min="5861" max="5863" width="9" style="278" customWidth="1"/>
    <col min="5864" max="5864" width="10.25" style="278" bestFit="1" customWidth="1"/>
    <col min="5865" max="5867" width="9" style="278" customWidth="1"/>
    <col min="5868" max="5868" width="9.25" style="278" bestFit="1" customWidth="1"/>
    <col min="5869" max="5870" width="9" style="278" customWidth="1"/>
    <col min="5871" max="5871" width="9.125" style="278" bestFit="1" customWidth="1"/>
    <col min="5872" max="5872" width="9.5" style="278" bestFit="1" customWidth="1"/>
    <col min="5873" max="5874" width="5.375" style="278" customWidth="1"/>
    <col min="5875" max="5875" width="9.25" style="278" bestFit="1" customWidth="1"/>
    <col min="5876" max="5876" width="10.25" style="278" bestFit="1" customWidth="1"/>
    <col min="5877" max="5877" width="7.875" style="278" customWidth="1"/>
    <col min="5878" max="5880" width="5.5" style="278" customWidth="1"/>
    <col min="5881" max="5884" width="8.5" style="278" customWidth="1"/>
    <col min="5885" max="5885" width="12" style="278" customWidth="1"/>
    <col min="5886" max="5906" width="8.5" style="278" customWidth="1"/>
    <col min="5907" max="5908" width="6.75" style="278" customWidth="1"/>
    <col min="5909" max="5910" width="8.625" style="278" customWidth="1"/>
    <col min="5911" max="5913" width="6.75" style="278" customWidth="1"/>
    <col min="5914" max="5919" width="6.375" style="278" customWidth="1"/>
    <col min="5920" max="5920" width="9" style="278" customWidth="1"/>
    <col min="5921" max="5921" width="6.375" style="278" customWidth="1"/>
    <col min="5922" max="5928" width="6.25" style="278" customWidth="1"/>
    <col min="5929" max="5934" width="9" style="278" customWidth="1"/>
    <col min="5935" max="5938" width="6.375" style="278" customWidth="1"/>
    <col min="5939" max="5947" width="9" style="278" customWidth="1"/>
    <col min="5948" max="6005" width="3.625" style="278" customWidth="1"/>
    <col min="6006" max="6010" width="9" style="278" customWidth="1"/>
    <col min="6011" max="6020" width="8.25" style="278"/>
    <col min="6021" max="6021" width="14" style="278" customWidth="1"/>
    <col min="6022" max="6024" width="8.125" style="278" customWidth="1"/>
    <col min="6025" max="6030" width="6" style="278" customWidth="1"/>
    <col min="6031" max="6032" width="9" style="278" customWidth="1"/>
    <col min="6033" max="6033" width="16.375" style="278" customWidth="1"/>
    <col min="6034" max="6034" width="9" style="278" customWidth="1"/>
    <col min="6035" max="6036" width="6.875" style="278" customWidth="1"/>
    <col min="6037" max="6038" width="6.375" style="278" customWidth="1"/>
    <col min="6039" max="6039" width="9" style="278" customWidth="1"/>
    <col min="6040" max="6040" width="5.5" style="278" customWidth="1"/>
    <col min="6041" max="6076" width="9" style="278" customWidth="1"/>
    <col min="6077" max="6077" width="15.375" style="278" bestFit="1" customWidth="1"/>
    <col min="6078" max="6078" width="16.5" style="278" bestFit="1" customWidth="1"/>
    <col min="6079" max="6084" width="9" style="278" customWidth="1"/>
    <col min="6085" max="6091" width="6" style="278" customWidth="1"/>
    <col min="6092" max="6109" width="5.25" style="278" customWidth="1"/>
    <col min="6110" max="6112" width="6.625" style="278" customWidth="1"/>
    <col min="6113" max="6115" width="9" style="278" customWidth="1"/>
    <col min="6116" max="6116" width="10.75" style="278" customWidth="1"/>
    <col min="6117" max="6119" width="9" style="278" customWidth="1"/>
    <col min="6120" max="6120" width="10.25" style="278" bestFit="1" customWidth="1"/>
    <col min="6121" max="6123" width="9" style="278" customWidth="1"/>
    <col min="6124" max="6124" width="9.25" style="278" bestFit="1" customWidth="1"/>
    <col min="6125" max="6126" width="9" style="278" customWidth="1"/>
    <col min="6127" max="6127" width="9.125" style="278" bestFit="1" customWidth="1"/>
    <col min="6128" max="6128" width="9.5" style="278" bestFit="1" customWidth="1"/>
    <col min="6129" max="6130" width="5.375" style="278" customWidth="1"/>
    <col min="6131" max="6131" width="9.25" style="278" bestFit="1" customWidth="1"/>
    <col min="6132" max="6132" width="10.25" style="278" bestFit="1" customWidth="1"/>
    <col min="6133" max="6133" width="7.875" style="278" customWidth="1"/>
    <col min="6134" max="6136" width="5.5" style="278" customWidth="1"/>
    <col min="6137" max="6140" width="8.5" style="278" customWidth="1"/>
    <col min="6141" max="6141" width="12" style="278" customWidth="1"/>
    <col min="6142" max="6162" width="8.5" style="278" customWidth="1"/>
    <col min="6163" max="6164" width="6.75" style="278" customWidth="1"/>
    <col min="6165" max="6166" width="8.625" style="278" customWidth="1"/>
    <col min="6167" max="6169" width="6.75" style="278" customWidth="1"/>
    <col min="6170" max="6175" width="6.375" style="278" customWidth="1"/>
    <col min="6176" max="6176" width="9" style="278" customWidth="1"/>
    <col min="6177" max="6177" width="6.375" style="278" customWidth="1"/>
    <col min="6178" max="6184" width="6.25" style="278" customWidth="1"/>
    <col min="6185" max="6190" width="9" style="278" customWidth="1"/>
    <col min="6191" max="6194" width="6.375" style="278" customWidth="1"/>
    <col min="6195" max="6203" width="9" style="278" customWidth="1"/>
    <col min="6204" max="6261" width="3.625" style="278" customWidth="1"/>
    <col min="6262" max="6266" width="9" style="278" customWidth="1"/>
    <col min="6267" max="6276" width="8.25" style="278"/>
    <col min="6277" max="6277" width="14" style="278" customWidth="1"/>
    <col min="6278" max="6280" width="8.125" style="278" customWidth="1"/>
    <col min="6281" max="6286" width="6" style="278" customWidth="1"/>
    <col min="6287" max="6288" width="9" style="278" customWidth="1"/>
    <col min="6289" max="6289" width="16.375" style="278" customWidth="1"/>
    <col min="6290" max="6290" width="9" style="278" customWidth="1"/>
    <col min="6291" max="6292" width="6.875" style="278" customWidth="1"/>
    <col min="6293" max="6294" width="6.375" style="278" customWidth="1"/>
    <col min="6295" max="6295" width="9" style="278" customWidth="1"/>
    <col min="6296" max="6296" width="5.5" style="278" customWidth="1"/>
    <col min="6297" max="6332" width="9" style="278" customWidth="1"/>
    <col min="6333" max="6333" width="15.375" style="278" bestFit="1" customWidth="1"/>
    <col min="6334" max="6334" width="16.5" style="278" bestFit="1" customWidth="1"/>
    <col min="6335" max="6340" width="9" style="278" customWidth="1"/>
    <col min="6341" max="6347" width="6" style="278" customWidth="1"/>
    <col min="6348" max="6365" width="5.25" style="278" customWidth="1"/>
    <col min="6366" max="6368" width="6.625" style="278" customWidth="1"/>
    <col min="6369" max="6371" width="9" style="278" customWidth="1"/>
    <col min="6372" max="6372" width="10.75" style="278" customWidth="1"/>
    <col min="6373" max="6375" width="9" style="278" customWidth="1"/>
    <col min="6376" max="6376" width="10.25" style="278" bestFit="1" customWidth="1"/>
    <col min="6377" max="6379" width="9" style="278" customWidth="1"/>
    <col min="6380" max="6380" width="9.25" style="278" bestFit="1" customWidth="1"/>
    <col min="6381" max="6382" width="9" style="278" customWidth="1"/>
    <col min="6383" max="6383" width="9.125" style="278" bestFit="1" customWidth="1"/>
    <col min="6384" max="6384" width="9.5" style="278" bestFit="1" customWidth="1"/>
    <col min="6385" max="6386" width="5.375" style="278" customWidth="1"/>
    <col min="6387" max="6387" width="9.25" style="278" bestFit="1" customWidth="1"/>
    <col min="6388" max="6388" width="10.25" style="278" bestFit="1" customWidth="1"/>
    <col min="6389" max="6389" width="7.875" style="278" customWidth="1"/>
    <col min="6390" max="6392" width="5.5" style="278" customWidth="1"/>
    <col min="6393" max="6396" width="8.5" style="278" customWidth="1"/>
    <col min="6397" max="6397" width="12" style="278" customWidth="1"/>
    <col min="6398" max="6418" width="8.5" style="278" customWidth="1"/>
    <col min="6419" max="6420" width="6.75" style="278" customWidth="1"/>
    <col min="6421" max="6422" width="8.625" style="278" customWidth="1"/>
    <col min="6423" max="6425" width="6.75" style="278" customWidth="1"/>
    <col min="6426" max="6431" width="6.375" style="278" customWidth="1"/>
    <col min="6432" max="6432" width="9" style="278" customWidth="1"/>
    <col min="6433" max="6433" width="6.375" style="278" customWidth="1"/>
    <col min="6434" max="6440" width="6.25" style="278" customWidth="1"/>
    <col min="6441" max="6446" width="9" style="278" customWidth="1"/>
    <col min="6447" max="6450" width="6.375" style="278" customWidth="1"/>
    <col min="6451" max="6459" width="9" style="278" customWidth="1"/>
    <col min="6460" max="6517" width="3.625" style="278" customWidth="1"/>
    <col min="6518" max="6522" width="9" style="278" customWidth="1"/>
    <col min="6523" max="6532" width="8.25" style="278"/>
    <col min="6533" max="6533" width="14" style="278" customWidth="1"/>
    <col min="6534" max="6536" width="8.125" style="278" customWidth="1"/>
    <col min="6537" max="6542" width="6" style="278" customWidth="1"/>
    <col min="6543" max="6544" width="9" style="278" customWidth="1"/>
    <col min="6545" max="6545" width="16.375" style="278" customWidth="1"/>
    <col min="6546" max="6546" width="9" style="278" customWidth="1"/>
    <col min="6547" max="6548" width="6.875" style="278" customWidth="1"/>
    <col min="6549" max="6550" width="6.375" style="278" customWidth="1"/>
    <col min="6551" max="6551" width="9" style="278" customWidth="1"/>
    <col min="6552" max="6552" width="5.5" style="278" customWidth="1"/>
    <col min="6553" max="6588" width="9" style="278" customWidth="1"/>
    <col min="6589" max="6589" width="15.375" style="278" bestFit="1" customWidth="1"/>
    <col min="6590" max="6590" width="16.5" style="278" bestFit="1" customWidth="1"/>
    <col min="6591" max="6596" width="9" style="278" customWidth="1"/>
    <col min="6597" max="6603" width="6" style="278" customWidth="1"/>
    <col min="6604" max="6621" width="5.25" style="278" customWidth="1"/>
    <col min="6622" max="6624" width="6.625" style="278" customWidth="1"/>
    <col min="6625" max="6627" width="9" style="278" customWidth="1"/>
    <col min="6628" max="6628" width="10.75" style="278" customWidth="1"/>
    <col min="6629" max="6631" width="9" style="278" customWidth="1"/>
    <col min="6632" max="6632" width="10.25" style="278" bestFit="1" customWidth="1"/>
    <col min="6633" max="6635" width="9" style="278" customWidth="1"/>
    <col min="6636" max="6636" width="9.25" style="278" bestFit="1" customWidth="1"/>
    <col min="6637" max="6638" width="9" style="278" customWidth="1"/>
    <col min="6639" max="6639" width="9.125" style="278" bestFit="1" customWidth="1"/>
    <col min="6640" max="6640" width="9.5" style="278" bestFit="1" customWidth="1"/>
    <col min="6641" max="6642" width="5.375" style="278" customWidth="1"/>
    <col min="6643" max="6643" width="9.25" style="278" bestFit="1" customWidth="1"/>
    <col min="6644" max="6644" width="10.25" style="278" bestFit="1" customWidth="1"/>
    <col min="6645" max="6645" width="7.875" style="278" customWidth="1"/>
    <col min="6646" max="6648" width="5.5" style="278" customWidth="1"/>
    <col min="6649" max="6652" width="8.5" style="278" customWidth="1"/>
    <col min="6653" max="6653" width="12" style="278" customWidth="1"/>
    <col min="6654" max="6674" width="8.5" style="278" customWidth="1"/>
    <col min="6675" max="6676" width="6.75" style="278" customWidth="1"/>
    <col min="6677" max="6678" width="8.625" style="278" customWidth="1"/>
    <col min="6679" max="6681" width="6.75" style="278" customWidth="1"/>
    <col min="6682" max="6687" width="6.375" style="278" customWidth="1"/>
    <col min="6688" max="6688" width="9" style="278" customWidth="1"/>
    <col min="6689" max="6689" width="6.375" style="278" customWidth="1"/>
    <col min="6690" max="6696" width="6.25" style="278" customWidth="1"/>
    <col min="6697" max="6702" width="9" style="278" customWidth="1"/>
    <col min="6703" max="6706" width="6.375" style="278" customWidth="1"/>
    <col min="6707" max="6715" width="9" style="278" customWidth="1"/>
    <col min="6716" max="6773" width="3.625" style="278" customWidth="1"/>
    <col min="6774" max="6778" width="9" style="278" customWidth="1"/>
    <col min="6779" max="6788" width="8.25" style="278"/>
    <col min="6789" max="6789" width="14" style="278" customWidth="1"/>
    <col min="6790" max="6792" width="8.125" style="278" customWidth="1"/>
    <col min="6793" max="6798" width="6" style="278" customWidth="1"/>
    <col min="6799" max="6800" width="9" style="278" customWidth="1"/>
    <col min="6801" max="6801" width="16.375" style="278" customWidth="1"/>
    <col min="6802" max="6802" width="9" style="278" customWidth="1"/>
    <col min="6803" max="6804" width="6.875" style="278" customWidth="1"/>
    <col min="6805" max="6806" width="6.375" style="278" customWidth="1"/>
    <col min="6807" max="6807" width="9" style="278" customWidth="1"/>
    <col min="6808" max="6808" width="5.5" style="278" customWidth="1"/>
    <col min="6809" max="6844" width="9" style="278" customWidth="1"/>
    <col min="6845" max="6845" width="15.375" style="278" bestFit="1" customWidth="1"/>
    <col min="6846" max="6846" width="16.5" style="278" bestFit="1" customWidth="1"/>
    <col min="6847" max="6852" width="9" style="278" customWidth="1"/>
    <col min="6853" max="6859" width="6" style="278" customWidth="1"/>
    <col min="6860" max="6877" width="5.25" style="278" customWidth="1"/>
    <col min="6878" max="6880" width="6.625" style="278" customWidth="1"/>
    <col min="6881" max="6883" width="9" style="278" customWidth="1"/>
    <col min="6884" max="6884" width="10.75" style="278" customWidth="1"/>
    <col min="6885" max="6887" width="9" style="278" customWidth="1"/>
    <col min="6888" max="6888" width="10.25" style="278" bestFit="1" customWidth="1"/>
    <col min="6889" max="6891" width="9" style="278" customWidth="1"/>
    <col min="6892" max="6892" width="9.25" style="278" bestFit="1" customWidth="1"/>
    <col min="6893" max="6894" width="9" style="278" customWidth="1"/>
    <col min="6895" max="6895" width="9.125" style="278" bestFit="1" customWidth="1"/>
    <col min="6896" max="6896" width="9.5" style="278" bestFit="1" customWidth="1"/>
    <col min="6897" max="6898" width="5.375" style="278" customWidth="1"/>
    <col min="6899" max="6899" width="9.25" style="278" bestFit="1" customWidth="1"/>
    <col min="6900" max="6900" width="10.25" style="278" bestFit="1" customWidth="1"/>
    <col min="6901" max="6901" width="7.875" style="278" customWidth="1"/>
    <col min="6902" max="6904" width="5.5" style="278" customWidth="1"/>
    <col min="6905" max="6908" width="8.5" style="278" customWidth="1"/>
    <col min="6909" max="6909" width="12" style="278" customWidth="1"/>
    <col min="6910" max="6930" width="8.5" style="278" customWidth="1"/>
    <col min="6931" max="6932" width="6.75" style="278" customWidth="1"/>
    <col min="6933" max="6934" width="8.625" style="278" customWidth="1"/>
    <col min="6935" max="6937" width="6.75" style="278" customWidth="1"/>
    <col min="6938" max="6943" width="6.375" style="278" customWidth="1"/>
    <col min="6944" max="6944" width="9" style="278" customWidth="1"/>
    <col min="6945" max="6945" width="6.375" style="278" customWidth="1"/>
    <col min="6946" max="6952" width="6.25" style="278" customWidth="1"/>
    <col min="6953" max="6958" width="9" style="278" customWidth="1"/>
    <col min="6959" max="6962" width="6.375" style="278" customWidth="1"/>
    <col min="6963" max="6971" width="9" style="278" customWidth="1"/>
    <col min="6972" max="7029" width="3.625" style="278" customWidth="1"/>
    <col min="7030" max="7034" width="9" style="278" customWidth="1"/>
    <col min="7035" max="7044" width="8.25" style="278"/>
    <col min="7045" max="7045" width="14" style="278" customWidth="1"/>
    <col min="7046" max="7048" width="8.125" style="278" customWidth="1"/>
    <col min="7049" max="7054" width="6" style="278" customWidth="1"/>
    <col min="7055" max="7056" width="9" style="278" customWidth="1"/>
    <col min="7057" max="7057" width="16.375" style="278" customWidth="1"/>
    <col min="7058" max="7058" width="9" style="278" customWidth="1"/>
    <col min="7059" max="7060" width="6.875" style="278" customWidth="1"/>
    <col min="7061" max="7062" width="6.375" style="278" customWidth="1"/>
    <col min="7063" max="7063" width="9" style="278" customWidth="1"/>
    <col min="7064" max="7064" width="5.5" style="278" customWidth="1"/>
    <col min="7065" max="7100" width="9" style="278" customWidth="1"/>
    <col min="7101" max="7101" width="15.375" style="278" bestFit="1" customWidth="1"/>
    <col min="7102" max="7102" width="16.5" style="278" bestFit="1" customWidth="1"/>
    <col min="7103" max="7108" width="9" style="278" customWidth="1"/>
    <col min="7109" max="7115" width="6" style="278" customWidth="1"/>
    <col min="7116" max="7133" width="5.25" style="278" customWidth="1"/>
    <col min="7134" max="7136" width="6.625" style="278" customWidth="1"/>
    <col min="7137" max="7139" width="9" style="278" customWidth="1"/>
    <col min="7140" max="7140" width="10.75" style="278" customWidth="1"/>
    <col min="7141" max="7143" width="9" style="278" customWidth="1"/>
    <col min="7144" max="7144" width="10.25" style="278" bestFit="1" customWidth="1"/>
    <col min="7145" max="7147" width="9" style="278" customWidth="1"/>
    <col min="7148" max="7148" width="9.25" style="278" bestFit="1" customWidth="1"/>
    <col min="7149" max="7150" width="9" style="278" customWidth="1"/>
    <col min="7151" max="7151" width="9.125" style="278" bestFit="1" customWidth="1"/>
    <col min="7152" max="7152" width="9.5" style="278" bestFit="1" customWidth="1"/>
    <col min="7153" max="7154" width="5.375" style="278" customWidth="1"/>
    <col min="7155" max="7155" width="9.25" style="278" bestFit="1" customWidth="1"/>
    <col min="7156" max="7156" width="10.25" style="278" bestFit="1" customWidth="1"/>
    <col min="7157" max="7157" width="7.875" style="278" customWidth="1"/>
    <col min="7158" max="7160" width="5.5" style="278" customWidth="1"/>
    <col min="7161" max="7164" width="8.5" style="278" customWidth="1"/>
    <col min="7165" max="7165" width="12" style="278" customWidth="1"/>
    <col min="7166" max="7186" width="8.5" style="278" customWidth="1"/>
    <col min="7187" max="7188" width="6.75" style="278" customWidth="1"/>
    <col min="7189" max="7190" width="8.625" style="278" customWidth="1"/>
    <col min="7191" max="7193" width="6.75" style="278" customWidth="1"/>
    <col min="7194" max="7199" width="6.375" style="278" customWidth="1"/>
    <col min="7200" max="7200" width="9" style="278" customWidth="1"/>
    <col min="7201" max="7201" width="6.375" style="278" customWidth="1"/>
    <col min="7202" max="7208" width="6.25" style="278" customWidth="1"/>
    <col min="7209" max="7214" width="9" style="278" customWidth="1"/>
    <col min="7215" max="7218" width="6.375" style="278" customWidth="1"/>
    <col min="7219" max="7227" width="9" style="278" customWidth="1"/>
    <col min="7228" max="7285" width="3.625" style="278" customWidth="1"/>
    <col min="7286" max="7290" width="9" style="278" customWidth="1"/>
    <col min="7291" max="7300" width="8.25" style="278"/>
    <col min="7301" max="7301" width="14" style="278" customWidth="1"/>
    <col min="7302" max="7304" width="8.125" style="278" customWidth="1"/>
    <col min="7305" max="7310" width="6" style="278" customWidth="1"/>
    <col min="7311" max="7312" width="9" style="278" customWidth="1"/>
    <col min="7313" max="7313" width="16.375" style="278" customWidth="1"/>
    <col min="7314" max="7314" width="9" style="278" customWidth="1"/>
    <col min="7315" max="7316" width="6.875" style="278" customWidth="1"/>
    <col min="7317" max="7318" width="6.375" style="278" customWidth="1"/>
    <col min="7319" max="7319" width="9" style="278" customWidth="1"/>
    <col min="7320" max="7320" width="5.5" style="278" customWidth="1"/>
    <col min="7321" max="7356" width="9" style="278" customWidth="1"/>
    <col min="7357" max="7357" width="15.375" style="278" bestFit="1" customWidth="1"/>
    <col min="7358" max="7358" width="16.5" style="278" bestFit="1" customWidth="1"/>
    <col min="7359" max="7364" width="9" style="278" customWidth="1"/>
    <col min="7365" max="7371" width="6" style="278" customWidth="1"/>
    <col min="7372" max="7389" width="5.25" style="278" customWidth="1"/>
    <col min="7390" max="7392" width="6.625" style="278" customWidth="1"/>
    <col min="7393" max="7395" width="9" style="278" customWidth="1"/>
    <col min="7396" max="7396" width="10.75" style="278" customWidth="1"/>
    <col min="7397" max="7399" width="9" style="278" customWidth="1"/>
    <col min="7400" max="7400" width="10.25" style="278" bestFit="1" customWidth="1"/>
    <col min="7401" max="7403" width="9" style="278" customWidth="1"/>
    <col min="7404" max="7404" width="9.25" style="278" bestFit="1" customWidth="1"/>
    <col min="7405" max="7406" width="9" style="278" customWidth="1"/>
    <col min="7407" max="7407" width="9.125" style="278" bestFit="1" customWidth="1"/>
    <col min="7408" max="7408" width="9.5" style="278" bestFit="1" customWidth="1"/>
    <col min="7409" max="7410" width="5.375" style="278" customWidth="1"/>
    <col min="7411" max="7411" width="9.25" style="278" bestFit="1" customWidth="1"/>
    <col min="7412" max="7412" width="10.25" style="278" bestFit="1" customWidth="1"/>
    <col min="7413" max="7413" width="7.875" style="278" customWidth="1"/>
    <col min="7414" max="7416" width="5.5" style="278" customWidth="1"/>
    <col min="7417" max="7420" width="8.5" style="278" customWidth="1"/>
    <col min="7421" max="7421" width="12" style="278" customWidth="1"/>
    <col min="7422" max="7442" width="8.5" style="278" customWidth="1"/>
    <col min="7443" max="7444" width="6.75" style="278" customWidth="1"/>
    <col min="7445" max="7446" width="8.625" style="278" customWidth="1"/>
    <col min="7447" max="7449" width="6.75" style="278" customWidth="1"/>
    <col min="7450" max="7455" width="6.375" style="278" customWidth="1"/>
    <col min="7456" max="7456" width="9" style="278" customWidth="1"/>
    <col min="7457" max="7457" width="6.375" style="278" customWidth="1"/>
    <col min="7458" max="7464" width="6.25" style="278" customWidth="1"/>
    <col min="7465" max="7470" width="9" style="278" customWidth="1"/>
    <col min="7471" max="7474" width="6.375" style="278" customWidth="1"/>
    <col min="7475" max="7483" width="9" style="278" customWidth="1"/>
    <col min="7484" max="7541" width="3.625" style="278" customWidth="1"/>
    <col min="7542" max="7546" width="9" style="278" customWidth="1"/>
    <col min="7547" max="7556" width="8.25" style="278"/>
    <col min="7557" max="7557" width="14" style="278" customWidth="1"/>
    <col min="7558" max="7560" width="8.125" style="278" customWidth="1"/>
    <col min="7561" max="7566" width="6" style="278" customWidth="1"/>
    <col min="7567" max="7568" width="9" style="278" customWidth="1"/>
    <col min="7569" max="7569" width="16.375" style="278" customWidth="1"/>
    <col min="7570" max="7570" width="9" style="278" customWidth="1"/>
    <col min="7571" max="7572" width="6.875" style="278" customWidth="1"/>
    <col min="7573" max="7574" width="6.375" style="278" customWidth="1"/>
    <col min="7575" max="7575" width="9" style="278" customWidth="1"/>
    <col min="7576" max="7576" width="5.5" style="278" customWidth="1"/>
    <col min="7577" max="7612" width="9" style="278" customWidth="1"/>
    <col min="7613" max="7613" width="15.375" style="278" bestFit="1" customWidth="1"/>
    <col min="7614" max="7614" width="16.5" style="278" bestFit="1" customWidth="1"/>
    <col min="7615" max="7620" width="9" style="278" customWidth="1"/>
    <col min="7621" max="7627" width="6" style="278" customWidth="1"/>
    <col min="7628" max="7645" width="5.25" style="278" customWidth="1"/>
    <col min="7646" max="7648" width="6.625" style="278" customWidth="1"/>
    <col min="7649" max="7651" width="9" style="278" customWidth="1"/>
    <col min="7652" max="7652" width="10.75" style="278" customWidth="1"/>
    <col min="7653" max="7655" width="9" style="278" customWidth="1"/>
    <col min="7656" max="7656" width="10.25" style="278" bestFit="1" customWidth="1"/>
    <col min="7657" max="7659" width="9" style="278" customWidth="1"/>
    <col min="7660" max="7660" width="9.25" style="278" bestFit="1" customWidth="1"/>
    <col min="7661" max="7662" width="9" style="278" customWidth="1"/>
    <col min="7663" max="7663" width="9.125" style="278" bestFit="1" customWidth="1"/>
    <col min="7664" max="7664" width="9.5" style="278" bestFit="1" customWidth="1"/>
    <col min="7665" max="7666" width="5.375" style="278" customWidth="1"/>
    <col min="7667" max="7667" width="9.25" style="278" bestFit="1" customWidth="1"/>
    <col min="7668" max="7668" width="10.25" style="278" bestFit="1" customWidth="1"/>
    <col min="7669" max="7669" width="7.875" style="278" customWidth="1"/>
    <col min="7670" max="7672" width="5.5" style="278" customWidth="1"/>
    <col min="7673" max="7676" width="8.5" style="278" customWidth="1"/>
    <col min="7677" max="7677" width="12" style="278" customWidth="1"/>
    <col min="7678" max="7698" width="8.5" style="278" customWidth="1"/>
    <col min="7699" max="7700" width="6.75" style="278" customWidth="1"/>
    <col min="7701" max="7702" width="8.625" style="278" customWidth="1"/>
    <col min="7703" max="7705" width="6.75" style="278" customWidth="1"/>
    <col min="7706" max="7711" width="6.375" style="278" customWidth="1"/>
    <col min="7712" max="7712" width="9" style="278" customWidth="1"/>
    <col min="7713" max="7713" width="6.375" style="278" customWidth="1"/>
    <col min="7714" max="7720" width="6.25" style="278" customWidth="1"/>
    <col min="7721" max="7726" width="9" style="278" customWidth="1"/>
    <col min="7727" max="7730" width="6.375" style="278" customWidth="1"/>
    <col min="7731" max="7739" width="9" style="278" customWidth="1"/>
    <col min="7740" max="7797" width="3.625" style="278" customWidth="1"/>
    <col min="7798" max="7802" width="9" style="278" customWidth="1"/>
    <col min="7803" max="7812" width="8.25" style="278"/>
    <col min="7813" max="7813" width="14" style="278" customWidth="1"/>
    <col min="7814" max="7816" width="8.125" style="278" customWidth="1"/>
    <col min="7817" max="7822" width="6" style="278" customWidth="1"/>
    <col min="7823" max="7824" width="9" style="278" customWidth="1"/>
    <col min="7825" max="7825" width="16.375" style="278" customWidth="1"/>
    <col min="7826" max="7826" width="9" style="278" customWidth="1"/>
    <col min="7827" max="7828" width="6.875" style="278" customWidth="1"/>
    <col min="7829" max="7830" width="6.375" style="278" customWidth="1"/>
    <col min="7831" max="7831" width="9" style="278" customWidth="1"/>
    <col min="7832" max="7832" width="5.5" style="278" customWidth="1"/>
    <col min="7833" max="7868" width="9" style="278" customWidth="1"/>
    <col min="7869" max="7869" width="15.375" style="278" bestFit="1" customWidth="1"/>
    <col min="7870" max="7870" width="16.5" style="278" bestFit="1" customWidth="1"/>
    <col min="7871" max="7876" width="9" style="278" customWidth="1"/>
    <col min="7877" max="7883" width="6" style="278" customWidth="1"/>
    <col min="7884" max="7901" width="5.25" style="278" customWidth="1"/>
    <col min="7902" max="7904" width="6.625" style="278" customWidth="1"/>
    <col min="7905" max="7907" width="9" style="278" customWidth="1"/>
    <col min="7908" max="7908" width="10.75" style="278" customWidth="1"/>
    <col min="7909" max="7911" width="9" style="278" customWidth="1"/>
    <col min="7912" max="7912" width="10.25" style="278" bestFit="1" customWidth="1"/>
    <col min="7913" max="7915" width="9" style="278" customWidth="1"/>
    <col min="7916" max="7916" width="9.25" style="278" bestFit="1" customWidth="1"/>
    <col min="7917" max="7918" width="9" style="278" customWidth="1"/>
    <col min="7919" max="7919" width="9.125" style="278" bestFit="1" customWidth="1"/>
    <col min="7920" max="7920" width="9.5" style="278" bestFit="1" customWidth="1"/>
    <col min="7921" max="7922" width="5.375" style="278" customWidth="1"/>
    <col min="7923" max="7923" width="9.25" style="278" bestFit="1" customWidth="1"/>
    <col min="7924" max="7924" width="10.25" style="278" bestFit="1" customWidth="1"/>
    <col min="7925" max="7925" width="7.875" style="278" customWidth="1"/>
    <col min="7926" max="7928" width="5.5" style="278" customWidth="1"/>
    <col min="7929" max="7932" width="8.5" style="278" customWidth="1"/>
    <col min="7933" max="7933" width="12" style="278" customWidth="1"/>
    <col min="7934" max="7954" width="8.5" style="278" customWidth="1"/>
    <col min="7955" max="7956" width="6.75" style="278" customWidth="1"/>
    <col min="7957" max="7958" width="8.625" style="278" customWidth="1"/>
    <col min="7959" max="7961" width="6.75" style="278" customWidth="1"/>
    <col min="7962" max="7967" width="6.375" style="278" customWidth="1"/>
    <col min="7968" max="7968" width="9" style="278" customWidth="1"/>
    <col min="7969" max="7969" width="6.375" style="278" customWidth="1"/>
    <col min="7970" max="7976" width="6.25" style="278" customWidth="1"/>
    <col min="7977" max="7982" width="9" style="278" customWidth="1"/>
    <col min="7983" max="7986" width="6.375" style="278" customWidth="1"/>
    <col min="7987" max="7995" width="9" style="278" customWidth="1"/>
    <col min="7996" max="8053" width="3.625" style="278" customWidth="1"/>
    <col min="8054" max="8058" width="9" style="278" customWidth="1"/>
    <col min="8059" max="8068" width="8.25" style="278"/>
    <col min="8069" max="8069" width="14" style="278" customWidth="1"/>
    <col min="8070" max="8072" width="8.125" style="278" customWidth="1"/>
    <col min="8073" max="8078" width="6" style="278" customWidth="1"/>
    <col min="8079" max="8080" width="9" style="278" customWidth="1"/>
    <col min="8081" max="8081" width="16.375" style="278" customWidth="1"/>
    <col min="8082" max="8082" width="9" style="278" customWidth="1"/>
    <col min="8083" max="8084" width="6.875" style="278" customWidth="1"/>
    <col min="8085" max="8086" width="6.375" style="278" customWidth="1"/>
    <col min="8087" max="8087" width="9" style="278" customWidth="1"/>
    <col min="8088" max="8088" width="5.5" style="278" customWidth="1"/>
    <col min="8089" max="8124" width="9" style="278" customWidth="1"/>
    <col min="8125" max="8125" width="15.375" style="278" bestFit="1" customWidth="1"/>
    <col min="8126" max="8126" width="16.5" style="278" bestFit="1" customWidth="1"/>
    <col min="8127" max="8132" width="9" style="278" customWidth="1"/>
    <col min="8133" max="8139" width="6" style="278" customWidth="1"/>
    <col min="8140" max="8157" width="5.25" style="278" customWidth="1"/>
    <col min="8158" max="8160" width="6.625" style="278" customWidth="1"/>
    <col min="8161" max="8163" width="9" style="278" customWidth="1"/>
    <col min="8164" max="8164" width="10.75" style="278" customWidth="1"/>
    <col min="8165" max="8167" width="9" style="278" customWidth="1"/>
    <col min="8168" max="8168" width="10.25" style="278" bestFit="1" customWidth="1"/>
    <col min="8169" max="8171" width="9" style="278" customWidth="1"/>
    <col min="8172" max="8172" width="9.25" style="278" bestFit="1" customWidth="1"/>
    <col min="8173" max="8174" width="9" style="278" customWidth="1"/>
    <col min="8175" max="8175" width="9.125" style="278" bestFit="1" customWidth="1"/>
    <col min="8176" max="8176" width="9.5" style="278" bestFit="1" customWidth="1"/>
    <col min="8177" max="8178" width="5.375" style="278" customWidth="1"/>
    <col min="8179" max="8179" width="9.25" style="278" bestFit="1" customWidth="1"/>
    <col min="8180" max="8180" width="10.25" style="278" bestFit="1" customWidth="1"/>
    <col min="8181" max="8181" width="7.875" style="278" customWidth="1"/>
    <col min="8182" max="8184" width="5.5" style="278" customWidth="1"/>
    <col min="8185" max="8188" width="8.5" style="278" customWidth="1"/>
    <col min="8189" max="8189" width="12" style="278" customWidth="1"/>
    <col min="8190" max="8210" width="8.5" style="278" customWidth="1"/>
    <col min="8211" max="8212" width="6.75" style="278" customWidth="1"/>
    <col min="8213" max="8214" width="8.625" style="278" customWidth="1"/>
    <col min="8215" max="8217" width="6.75" style="278" customWidth="1"/>
    <col min="8218" max="8223" width="6.375" style="278" customWidth="1"/>
    <col min="8224" max="8224" width="9" style="278" customWidth="1"/>
    <col min="8225" max="8225" width="6.375" style="278" customWidth="1"/>
    <col min="8226" max="8232" width="6.25" style="278" customWidth="1"/>
    <col min="8233" max="8238" width="9" style="278" customWidth="1"/>
    <col min="8239" max="8242" width="6.375" style="278" customWidth="1"/>
    <col min="8243" max="8251" width="9" style="278" customWidth="1"/>
    <col min="8252" max="8309" width="3.625" style="278" customWidth="1"/>
    <col min="8310" max="8314" width="9" style="278" customWidth="1"/>
    <col min="8315" max="8324" width="8.25" style="278"/>
    <col min="8325" max="8325" width="14" style="278" customWidth="1"/>
    <col min="8326" max="8328" width="8.125" style="278" customWidth="1"/>
    <col min="8329" max="8334" width="6" style="278" customWidth="1"/>
    <col min="8335" max="8336" width="9" style="278" customWidth="1"/>
    <col min="8337" max="8337" width="16.375" style="278" customWidth="1"/>
    <col min="8338" max="8338" width="9" style="278" customWidth="1"/>
    <col min="8339" max="8340" width="6.875" style="278" customWidth="1"/>
    <col min="8341" max="8342" width="6.375" style="278" customWidth="1"/>
    <col min="8343" max="8343" width="9" style="278" customWidth="1"/>
    <col min="8344" max="8344" width="5.5" style="278" customWidth="1"/>
    <col min="8345" max="8380" width="9" style="278" customWidth="1"/>
    <col min="8381" max="8381" width="15.375" style="278" bestFit="1" customWidth="1"/>
    <col min="8382" max="8382" width="16.5" style="278" bestFit="1" customWidth="1"/>
    <col min="8383" max="8388" width="9" style="278" customWidth="1"/>
    <col min="8389" max="8395" width="6" style="278" customWidth="1"/>
    <col min="8396" max="8413" width="5.25" style="278" customWidth="1"/>
    <col min="8414" max="8416" width="6.625" style="278" customWidth="1"/>
    <col min="8417" max="8419" width="9" style="278" customWidth="1"/>
    <col min="8420" max="8420" width="10.75" style="278" customWidth="1"/>
    <col min="8421" max="8423" width="9" style="278" customWidth="1"/>
    <col min="8424" max="8424" width="10.25" style="278" bestFit="1" customWidth="1"/>
    <col min="8425" max="8427" width="9" style="278" customWidth="1"/>
    <col min="8428" max="8428" width="9.25" style="278" bestFit="1" customWidth="1"/>
    <col min="8429" max="8430" width="9" style="278" customWidth="1"/>
    <col min="8431" max="8431" width="9.125" style="278" bestFit="1" customWidth="1"/>
    <col min="8432" max="8432" width="9.5" style="278" bestFit="1" customWidth="1"/>
    <col min="8433" max="8434" width="5.375" style="278" customWidth="1"/>
    <col min="8435" max="8435" width="9.25" style="278" bestFit="1" customWidth="1"/>
    <col min="8436" max="8436" width="10.25" style="278" bestFit="1" customWidth="1"/>
    <col min="8437" max="8437" width="7.875" style="278" customWidth="1"/>
    <col min="8438" max="8440" width="5.5" style="278" customWidth="1"/>
    <col min="8441" max="8444" width="8.5" style="278" customWidth="1"/>
    <col min="8445" max="8445" width="12" style="278" customWidth="1"/>
    <col min="8446" max="8466" width="8.5" style="278" customWidth="1"/>
    <col min="8467" max="8468" width="6.75" style="278" customWidth="1"/>
    <col min="8469" max="8470" width="8.625" style="278" customWidth="1"/>
    <col min="8471" max="8473" width="6.75" style="278" customWidth="1"/>
    <col min="8474" max="8479" width="6.375" style="278" customWidth="1"/>
    <col min="8480" max="8480" width="9" style="278" customWidth="1"/>
    <col min="8481" max="8481" width="6.375" style="278" customWidth="1"/>
    <col min="8482" max="8488" width="6.25" style="278" customWidth="1"/>
    <col min="8489" max="8494" width="9" style="278" customWidth="1"/>
    <col min="8495" max="8498" width="6.375" style="278" customWidth="1"/>
    <col min="8499" max="8507" width="9" style="278" customWidth="1"/>
    <col min="8508" max="8565" width="3.625" style="278" customWidth="1"/>
    <col min="8566" max="8570" width="9" style="278" customWidth="1"/>
    <col min="8571" max="8580" width="8.25" style="278"/>
    <col min="8581" max="8581" width="14" style="278" customWidth="1"/>
    <col min="8582" max="8584" width="8.125" style="278" customWidth="1"/>
    <col min="8585" max="8590" width="6" style="278" customWidth="1"/>
    <col min="8591" max="8592" width="9" style="278" customWidth="1"/>
    <col min="8593" max="8593" width="16.375" style="278" customWidth="1"/>
    <col min="8594" max="8594" width="9" style="278" customWidth="1"/>
    <col min="8595" max="8596" width="6.875" style="278" customWidth="1"/>
    <col min="8597" max="8598" width="6.375" style="278" customWidth="1"/>
    <col min="8599" max="8599" width="9" style="278" customWidth="1"/>
    <col min="8600" max="8600" width="5.5" style="278" customWidth="1"/>
    <col min="8601" max="8636" width="9" style="278" customWidth="1"/>
    <col min="8637" max="8637" width="15.375" style="278" bestFit="1" customWidth="1"/>
    <col min="8638" max="8638" width="16.5" style="278" bestFit="1" customWidth="1"/>
    <col min="8639" max="8644" width="9" style="278" customWidth="1"/>
    <col min="8645" max="8651" width="6" style="278" customWidth="1"/>
    <col min="8652" max="8669" width="5.25" style="278" customWidth="1"/>
    <col min="8670" max="8672" width="6.625" style="278" customWidth="1"/>
    <col min="8673" max="8675" width="9" style="278" customWidth="1"/>
    <col min="8676" max="8676" width="10.75" style="278" customWidth="1"/>
    <col min="8677" max="8679" width="9" style="278" customWidth="1"/>
    <col min="8680" max="8680" width="10.25" style="278" bestFit="1" customWidth="1"/>
    <col min="8681" max="8683" width="9" style="278" customWidth="1"/>
    <col min="8684" max="8684" width="9.25" style="278" bestFit="1" customWidth="1"/>
    <col min="8685" max="8686" width="9" style="278" customWidth="1"/>
    <col min="8687" max="8687" width="9.125" style="278" bestFit="1" customWidth="1"/>
    <col min="8688" max="8688" width="9.5" style="278" bestFit="1" customWidth="1"/>
    <col min="8689" max="8690" width="5.375" style="278" customWidth="1"/>
    <col min="8691" max="8691" width="9.25" style="278" bestFit="1" customWidth="1"/>
    <col min="8692" max="8692" width="10.25" style="278" bestFit="1" customWidth="1"/>
    <col min="8693" max="8693" width="7.875" style="278" customWidth="1"/>
    <col min="8694" max="8696" width="5.5" style="278" customWidth="1"/>
    <col min="8697" max="8700" width="8.5" style="278" customWidth="1"/>
    <col min="8701" max="8701" width="12" style="278" customWidth="1"/>
    <col min="8702" max="8722" width="8.5" style="278" customWidth="1"/>
    <col min="8723" max="8724" width="6.75" style="278" customWidth="1"/>
    <col min="8725" max="8726" width="8.625" style="278" customWidth="1"/>
    <col min="8727" max="8729" width="6.75" style="278" customWidth="1"/>
    <col min="8730" max="8735" width="6.375" style="278" customWidth="1"/>
    <col min="8736" max="8736" width="9" style="278" customWidth="1"/>
    <col min="8737" max="8737" width="6.375" style="278" customWidth="1"/>
    <col min="8738" max="8744" width="6.25" style="278" customWidth="1"/>
    <col min="8745" max="8750" width="9" style="278" customWidth="1"/>
    <col min="8751" max="8754" width="6.375" style="278" customWidth="1"/>
    <col min="8755" max="8763" width="9" style="278" customWidth="1"/>
    <col min="8764" max="8821" width="3.625" style="278" customWidth="1"/>
    <col min="8822" max="8826" width="9" style="278" customWidth="1"/>
    <col min="8827" max="8836" width="8.25" style="278"/>
    <col min="8837" max="8837" width="14" style="278" customWidth="1"/>
    <col min="8838" max="8840" width="8.125" style="278" customWidth="1"/>
    <col min="8841" max="8846" width="6" style="278" customWidth="1"/>
    <col min="8847" max="8848" width="9" style="278" customWidth="1"/>
    <col min="8849" max="8849" width="16.375" style="278" customWidth="1"/>
    <col min="8850" max="8850" width="9" style="278" customWidth="1"/>
    <col min="8851" max="8852" width="6.875" style="278" customWidth="1"/>
    <col min="8853" max="8854" width="6.375" style="278" customWidth="1"/>
    <col min="8855" max="8855" width="9" style="278" customWidth="1"/>
    <col min="8856" max="8856" width="5.5" style="278" customWidth="1"/>
    <col min="8857" max="8892" width="9" style="278" customWidth="1"/>
    <col min="8893" max="8893" width="15.375" style="278" bestFit="1" customWidth="1"/>
    <col min="8894" max="8894" width="16.5" style="278" bestFit="1" customWidth="1"/>
    <col min="8895" max="8900" width="9" style="278" customWidth="1"/>
    <col min="8901" max="8907" width="6" style="278" customWidth="1"/>
    <col min="8908" max="8925" width="5.25" style="278" customWidth="1"/>
    <col min="8926" max="8928" width="6.625" style="278" customWidth="1"/>
    <col min="8929" max="8931" width="9" style="278" customWidth="1"/>
    <col min="8932" max="8932" width="10.75" style="278" customWidth="1"/>
    <col min="8933" max="8935" width="9" style="278" customWidth="1"/>
    <col min="8936" max="8936" width="10.25" style="278" bestFit="1" customWidth="1"/>
    <col min="8937" max="8939" width="9" style="278" customWidth="1"/>
    <col min="8940" max="8940" width="9.25" style="278" bestFit="1" customWidth="1"/>
    <col min="8941" max="8942" width="9" style="278" customWidth="1"/>
    <col min="8943" max="8943" width="9.125" style="278" bestFit="1" customWidth="1"/>
    <col min="8944" max="8944" width="9.5" style="278" bestFit="1" customWidth="1"/>
    <col min="8945" max="8946" width="5.375" style="278" customWidth="1"/>
    <col min="8947" max="8947" width="9.25" style="278" bestFit="1" customWidth="1"/>
    <col min="8948" max="8948" width="10.25" style="278" bestFit="1" customWidth="1"/>
    <col min="8949" max="8949" width="7.875" style="278" customWidth="1"/>
    <col min="8950" max="8952" width="5.5" style="278" customWidth="1"/>
    <col min="8953" max="8956" width="8.5" style="278" customWidth="1"/>
    <col min="8957" max="8957" width="12" style="278" customWidth="1"/>
    <col min="8958" max="8978" width="8.5" style="278" customWidth="1"/>
    <col min="8979" max="8980" width="6.75" style="278" customWidth="1"/>
    <col min="8981" max="8982" width="8.625" style="278" customWidth="1"/>
    <col min="8983" max="8985" width="6.75" style="278" customWidth="1"/>
    <col min="8986" max="8991" width="6.375" style="278" customWidth="1"/>
    <col min="8992" max="8992" width="9" style="278" customWidth="1"/>
    <col min="8993" max="8993" width="6.375" style="278" customWidth="1"/>
    <col min="8994" max="9000" width="6.25" style="278" customWidth="1"/>
    <col min="9001" max="9006" width="9" style="278" customWidth="1"/>
    <col min="9007" max="9010" width="6.375" style="278" customWidth="1"/>
    <col min="9011" max="9019" width="9" style="278" customWidth="1"/>
    <col min="9020" max="9077" width="3.625" style="278" customWidth="1"/>
    <col min="9078" max="9082" width="9" style="278" customWidth="1"/>
    <col min="9083" max="9092" width="8.25" style="278"/>
    <col min="9093" max="9093" width="14" style="278" customWidth="1"/>
    <col min="9094" max="9096" width="8.125" style="278" customWidth="1"/>
    <col min="9097" max="9102" width="6" style="278" customWidth="1"/>
    <col min="9103" max="9104" width="9" style="278" customWidth="1"/>
    <col min="9105" max="9105" width="16.375" style="278" customWidth="1"/>
    <col min="9106" max="9106" width="9" style="278" customWidth="1"/>
    <col min="9107" max="9108" width="6.875" style="278" customWidth="1"/>
    <col min="9109" max="9110" width="6.375" style="278" customWidth="1"/>
    <col min="9111" max="9111" width="9" style="278" customWidth="1"/>
    <col min="9112" max="9112" width="5.5" style="278" customWidth="1"/>
    <col min="9113" max="9148" width="9" style="278" customWidth="1"/>
    <col min="9149" max="9149" width="15.375" style="278" bestFit="1" customWidth="1"/>
    <col min="9150" max="9150" width="16.5" style="278" bestFit="1" customWidth="1"/>
    <col min="9151" max="9156" width="9" style="278" customWidth="1"/>
    <col min="9157" max="9163" width="6" style="278" customWidth="1"/>
    <col min="9164" max="9181" width="5.25" style="278" customWidth="1"/>
    <col min="9182" max="9184" width="6.625" style="278" customWidth="1"/>
    <col min="9185" max="9187" width="9" style="278" customWidth="1"/>
    <col min="9188" max="9188" width="10.75" style="278" customWidth="1"/>
    <col min="9189" max="9191" width="9" style="278" customWidth="1"/>
    <col min="9192" max="9192" width="10.25" style="278" bestFit="1" customWidth="1"/>
    <col min="9193" max="9195" width="9" style="278" customWidth="1"/>
    <col min="9196" max="9196" width="9.25" style="278" bestFit="1" customWidth="1"/>
    <col min="9197" max="9198" width="9" style="278" customWidth="1"/>
    <col min="9199" max="9199" width="9.125" style="278" bestFit="1" customWidth="1"/>
    <col min="9200" max="9200" width="9.5" style="278" bestFit="1" customWidth="1"/>
    <col min="9201" max="9202" width="5.375" style="278" customWidth="1"/>
    <col min="9203" max="9203" width="9.25" style="278" bestFit="1" customWidth="1"/>
    <col min="9204" max="9204" width="10.25" style="278" bestFit="1" customWidth="1"/>
    <col min="9205" max="9205" width="7.875" style="278" customWidth="1"/>
    <col min="9206" max="9208" width="5.5" style="278" customWidth="1"/>
    <col min="9209" max="9212" width="8.5" style="278" customWidth="1"/>
    <col min="9213" max="9213" width="12" style="278" customWidth="1"/>
    <col min="9214" max="9234" width="8.5" style="278" customWidth="1"/>
    <col min="9235" max="9236" width="6.75" style="278" customWidth="1"/>
    <col min="9237" max="9238" width="8.625" style="278" customWidth="1"/>
    <col min="9239" max="9241" width="6.75" style="278" customWidth="1"/>
    <col min="9242" max="9247" width="6.375" style="278" customWidth="1"/>
    <col min="9248" max="9248" width="9" style="278" customWidth="1"/>
    <col min="9249" max="9249" width="6.375" style="278" customWidth="1"/>
    <col min="9250" max="9256" width="6.25" style="278" customWidth="1"/>
    <col min="9257" max="9262" width="9" style="278" customWidth="1"/>
    <col min="9263" max="9266" width="6.375" style="278" customWidth="1"/>
    <col min="9267" max="9275" width="9" style="278" customWidth="1"/>
    <col min="9276" max="9333" width="3.625" style="278" customWidth="1"/>
    <col min="9334" max="9338" width="9" style="278" customWidth="1"/>
    <col min="9339" max="9348" width="8.25" style="278"/>
    <col min="9349" max="9349" width="14" style="278" customWidth="1"/>
    <col min="9350" max="9352" width="8.125" style="278" customWidth="1"/>
    <col min="9353" max="9358" width="6" style="278" customWidth="1"/>
    <col min="9359" max="9360" width="9" style="278" customWidth="1"/>
    <col min="9361" max="9361" width="16.375" style="278" customWidth="1"/>
    <col min="9362" max="9362" width="9" style="278" customWidth="1"/>
    <col min="9363" max="9364" width="6.875" style="278" customWidth="1"/>
    <col min="9365" max="9366" width="6.375" style="278" customWidth="1"/>
    <col min="9367" max="9367" width="9" style="278" customWidth="1"/>
    <col min="9368" max="9368" width="5.5" style="278" customWidth="1"/>
    <col min="9369" max="9404" width="9" style="278" customWidth="1"/>
    <col min="9405" max="9405" width="15.375" style="278" bestFit="1" customWidth="1"/>
    <col min="9406" max="9406" width="16.5" style="278" bestFit="1" customWidth="1"/>
    <col min="9407" max="9412" width="9" style="278" customWidth="1"/>
    <col min="9413" max="9419" width="6" style="278" customWidth="1"/>
    <col min="9420" max="9437" width="5.25" style="278" customWidth="1"/>
    <col min="9438" max="9440" width="6.625" style="278" customWidth="1"/>
    <col min="9441" max="9443" width="9" style="278" customWidth="1"/>
    <col min="9444" max="9444" width="10.75" style="278" customWidth="1"/>
    <col min="9445" max="9447" width="9" style="278" customWidth="1"/>
    <col min="9448" max="9448" width="10.25" style="278" bestFit="1" customWidth="1"/>
    <col min="9449" max="9451" width="9" style="278" customWidth="1"/>
    <col min="9452" max="9452" width="9.25" style="278" bestFit="1" customWidth="1"/>
    <col min="9453" max="9454" width="9" style="278" customWidth="1"/>
    <col min="9455" max="9455" width="9.125" style="278" bestFit="1" customWidth="1"/>
    <col min="9456" max="9456" width="9.5" style="278" bestFit="1" customWidth="1"/>
    <col min="9457" max="9458" width="5.375" style="278" customWidth="1"/>
    <col min="9459" max="9459" width="9.25" style="278" bestFit="1" customWidth="1"/>
    <col min="9460" max="9460" width="10.25" style="278" bestFit="1" customWidth="1"/>
    <col min="9461" max="9461" width="7.875" style="278" customWidth="1"/>
    <col min="9462" max="9464" width="5.5" style="278" customWidth="1"/>
    <col min="9465" max="9468" width="8.5" style="278" customWidth="1"/>
    <col min="9469" max="9469" width="12" style="278" customWidth="1"/>
    <col min="9470" max="9490" width="8.5" style="278" customWidth="1"/>
    <col min="9491" max="9492" width="6.75" style="278" customWidth="1"/>
    <col min="9493" max="9494" width="8.625" style="278" customWidth="1"/>
    <col min="9495" max="9497" width="6.75" style="278" customWidth="1"/>
    <col min="9498" max="9503" width="6.375" style="278" customWidth="1"/>
    <col min="9504" max="9504" width="9" style="278" customWidth="1"/>
    <col min="9505" max="9505" width="6.375" style="278" customWidth="1"/>
    <col min="9506" max="9512" width="6.25" style="278" customWidth="1"/>
    <col min="9513" max="9518" width="9" style="278" customWidth="1"/>
    <col min="9519" max="9522" width="6.375" style="278" customWidth="1"/>
    <col min="9523" max="9531" width="9" style="278" customWidth="1"/>
    <col min="9532" max="9589" width="3.625" style="278" customWidth="1"/>
    <col min="9590" max="9594" width="9" style="278" customWidth="1"/>
    <col min="9595" max="9604" width="8.25" style="278"/>
    <col min="9605" max="9605" width="14" style="278" customWidth="1"/>
    <col min="9606" max="9608" width="8.125" style="278" customWidth="1"/>
    <col min="9609" max="9614" width="6" style="278" customWidth="1"/>
    <col min="9615" max="9616" width="9" style="278" customWidth="1"/>
    <col min="9617" max="9617" width="16.375" style="278" customWidth="1"/>
    <col min="9618" max="9618" width="9" style="278" customWidth="1"/>
    <col min="9619" max="9620" width="6.875" style="278" customWidth="1"/>
    <col min="9621" max="9622" width="6.375" style="278" customWidth="1"/>
    <col min="9623" max="9623" width="9" style="278" customWidth="1"/>
    <col min="9624" max="9624" width="5.5" style="278" customWidth="1"/>
    <col min="9625" max="9660" width="9" style="278" customWidth="1"/>
    <col min="9661" max="9661" width="15.375" style="278" bestFit="1" customWidth="1"/>
    <col min="9662" max="9662" width="16.5" style="278" bestFit="1" customWidth="1"/>
    <col min="9663" max="9668" width="9" style="278" customWidth="1"/>
    <col min="9669" max="9675" width="6" style="278" customWidth="1"/>
    <col min="9676" max="9693" width="5.25" style="278" customWidth="1"/>
    <col min="9694" max="9696" width="6.625" style="278" customWidth="1"/>
    <col min="9697" max="9699" width="9" style="278" customWidth="1"/>
    <col min="9700" max="9700" width="10.75" style="278" customWidth="1"/>
    <col min="9701" max="9703" width="9" style="278" customWidth="1"/>
    <col min="9704" max="9704" width="10.25" style="278" bestFit="1" customWidth="1"/>
    <col min="9705" max="9707" width="9" style="278" customWidth="1"/>
    <col min="9708" max="9708" width="9.25" style="278" bestFit="1" customWidth="1"/>
    <col min="9709" max="9710" width="9" style="278" customWidth="1"/>
    <col min="9711" max="9711" width="9.125" style="278" bestFit="1" customWidth="1"/>
    <col min="9712" max="9712" width="9.5" style="278" bestFit="1" customWidth="1"/>
    <col min="9713" max="9714" width="5.375" style="278" customWidth="1"/>
    <col min="9715" max="9715" width="9.25" style="278" bestFit="1" customWidth="1"/>
    <col min="9716" max="9716" width="10.25" style="278" bestFit="1" customWidth="1"/>
    <col min="9717" max="9717" width="7.875" style="278" customWidth="1"/>
    <col min="9718" max="9720" width="5.5" style="278" customWidth="1"/>
    <col min="9721" max="9724" width="8.5" style="278" customWidth="1"/>
    <col min="9725" max="9725" width="12" style="278" customWidth="1"/>
    <col min="9726" max="9746" width="8.5" style="278" customWidth="1"/>
    <col min="9747" max="9748" width="6.75" style="278" customWidth="1"/>
    <col min="9749" max="9750" width="8.625" style="278" customWidth="1"/>
    <col min="9751" max="9753" width="6.75" style="278" customWidth="1"/>
    <col min="9754" max="9759" width="6.375" style="278" customWidth="1"/>
    <col min="9760" max="9760" width="9" style="278" customWidth="1"/>
    <col min="9761" max="9761" width="6.375" style="278" customWidth="1"/>
    <col min="9762" max="9768" width="6.25" style="278" customWidth="1"/>
    <col min="9769" max="9774" width="9" style="278" customWidth="1"/>
    <col min="9775" max="9778" width="6.375" style="278" customWidth="1"/>
    <col min="9779" max="9787" width="9" style="278" customWidth="1"/>
    <col min="9788" max="9845" width="3.625" style="278" customWidth="1"/>
    <col min="9846" max="9850" width="9" style="278" customWidth="1"/>
    <col min="9851" max="9860" width="8.25" style="278"/>
    <col min="9861" max="9861" width="14" style="278" customWidth="1"/>
    <col min="9862" max="9864" width="8.125" style="278" customWidth="1"/>
    <col min="9865" max="9870" width="6" style="278" customWidth="1"/>
    <col min="9871" max="9872" width="9" style="278" customWidth="1"/>
    <col min="9873" max="9873" width="16.375" style="278" customWidth="1"/>
    <col min="9874" max="9874" width="9" style="278" customWidth="1"/>
    <col min="9875" max="9876" width="6.875" style="278" customWidth="1"/>
    <col min="9877" max="9878" width="6.375" style="278" customWidth="1"/>
    <col min="9879" max="9879" width="9" style="278" customWidth="1"/>
    <col min="9880" max="9880" width="5.5" style="278" customWidth="1"/>
    <col min="9881" max="9916" width="9" style="278" customWidth="1"/>
    <col min="9917" max="9917" width="15.375" style="278" bestFit="1" customWidth="1"/>
    <col min="9918" max="9918" width="16.5" style="278" bestFit="1" customWidth="1"/>
    <col min="9919" max="9924" width="9" style="278" customWidth="1"/>
    <col min="9925" max="9931" width="6" style="278" customWidth="1"/>
    <col min="9932" max="9949" width="5.25" style="278" customWidth="1"/>
    <col min="9950" max="9952" width="6.625" style="278" customWidth="1"/>
    <col min="9953" max="9955" width="9" style="278" customWidth="1"/>
    <col min="9956" max="9956" width="10.75" style="278" customWidth="1"/>
    <col min="9957" max="9959" width="9" style="278" customWidth="1"/>
    <col min="9960" max="9960" width="10.25" style="278" bestFit="1" customWidth="1"/>
    <col min="9961" max="9963" width="9" style="278" customWidth="1"/>
    <col min="9964" max="9964" width="9.25" style="278" bestFit="1" customWidth="1"/>
    <col min="9965" max="9966" width="9" style="278" customWidth="1"/>
    <col min="9967" max="9967" width="9.125" style="278" bestFit="1" customWidth="1"/>
    <col min="9968" max="9968" width="9.5" style="278" bestFit="1" customWidth="1"/>
    <col min="9969" max="9970" width="5.375" style="278" customWidth="1"/>
    <col min="9971" max="9971" width="9.25" style="278" bestFit="1" customWidth="1"/>
    <col min="9972" max="9972" width="10.25" style="278" bestFit="1" customWidth="1"/>
    <col min="9973" max="9973" width="7.875" style="278" customWidth="1"/>
    <col min="9974" max="9976" width="5.5" style="278" customWidth="1"/>
    <col min="9977" max="9980" width="8.5" style="278" customWidth="1"/>
    <col min="9981" max="9981" width="12" style="278" customWidth="1"/>
    <col min="9982" max="10002" width="8.5" style="278" customWidth="1"/>
    <col min="10003" max="10004" width="6.75" style="278" customWidth="1"/>
    <col min="10005" max="10006" width="8.625" style="278" customWidth="1"/>
    <col min="10007" max="10009" width="6.75" style="278" customWidth="1"/>
    <col min="10010" max="10015" width="6.375" style="278" customWidth="1"/>
    <col min="10016" max="10016" width="9" style="278" customWidth="1"/>
    <col min="10017" max="10017" width="6.375" style="278" customWidth="1"/>
    <col min="10018" max="10024" width="6.25" style="278" customWidth="1"/>
    <col min="10025" max="10030" width="9" style="278" customWidth="1"/>
    <col min="10031" max="10034" width="6.375" style="278" customWidth="1"/>
    <col min="10035" max="10043" width="9" style="278" customWidth="1"/>
    <col min="10044" max="10101" width="3.625" style="278" customWidth="1"/>
    <col min="10102" max="10106" width="9" style="278" customWidth="1"/>
    <col min="10107" max="10116" width="8.25" style="278"/>
    <col min="10117" max="10117" width="14" style="278" customWidth="1"/>
    <col min="10118" max="10120" width="8.125" style="278" customWidth="1"/>
    <col min="10121" max="10126" width="6" style="278" customWidth="1"/>
    <col min="10127" max="10128" width="9" style="278" customWidth="1"/>
    <col min="10129" max="10129" width="16.375" style="278" customWidth="1"/>
    <col min="10130" max="10130" width="9" style="278" customWidth="1"/>
    <col min="10131" max="10132" width="6.875" style="278" customWidth="1"/>
    <col min="10133" max="10134" width="6.375" style="278" customWidth="1"/>
    <col min="10135" max="10135" width="9" style="278" customWidth="1"/>
    <col min="10136" max="10136" width="5.5" style="278" customWidth="1"/>
    <col min="10137" max="10172" width="9" style="278" customWidth="1"/>
    <col min="10173" max="10173" width="15.375" style="278" bestFit="1" customWidth="1"/>
    <col min="10174" max="10174" width="16.5" style="278" bestFit="1" customWidth="1"/>
    <col min="10175" max="10180" width="9" style="278" customWidth="1"/>
    <col min="10181" max="10187" width="6" style="278" customWidth="1"/>
    <col min="10188" max="10205" width="5.25" style="278" customWidth="1"/>
    <col min="10206" max="10208" width="6.625" style="278" customWidth="1"/>
    <col min="10209" max="10211" width="9" style="278" customWidth="1"/>
    <col min="10212" max="10212" width="10.75" style="278" customWidth="1"/>
    <col min="10213" max="10215" width="9" style="278" customWidth="1"/>
    <col min="10216" max="10216" width="10.25" style="278" bestFit="1" customWidth="1"/>
    <col min="10217" max="10219" width="9" style="278" customWidth="1"/>
    <col min="10220" max="10220" width="9.25" style="278" bestFit="1" customWidth="1"/>
    <col min="10221" max="10222" width="9" style="278" customWidth="1"/>
    <col min="10223" max="10223" width="9.125" style="278" bestFit="1" customWidth="1"/>
    <col min="10224" max="10224" width="9.5" style="278" bestFit="1" customWidth="1"/>
    <col min="10225" max="10226" width="5.375" style="278" customWidth="1"/>
    <col min="10227" max="10227" width="9.25" style="278" bestFit="1" customWidth="1"/>
    <col min="10228" max="10228" width="10.25" style="278" bestFit="1" customWidth="1"/>
    <col min="10229" max="10229" width="7.875" style="278" customWidth="1"/>
    <col min="10230" max="10232" width="5.5" style="278" customWidth="1"/>
    <col min="10233" max="10236" width="8.5" style="278" customWidth="1"/>
    <col min="10237" max="10237" width="12" style="278" customWidth="1"/>
    <col min="10238" max="10258" width="8.5" style="278" customWidth="1"/>
    <col min="10259" max="10260" width="6.75" style="278" customWidth="1"/>
    <col min="10261" max="10262" width="8.625" style="278" customWidth="1"/>
    <col min="10263" max="10265" width="6.75" style="278" customWidth="1"/>
    <col min="10266" max="10271" width="6.375" style="278" customWidth="1"/>
    <col min="10272" max="10272" width="9" style="278" customWidth="1"/>
    <col min="10273" max="10273" width="6.375" style="278" customWidth="1"/>
    <col min="10274" max="10280" width="6.25" style="278" customWidth="1"/>
    <col min="10281" max="10286" width="9" style="278" customWidth="1"/>
    <col min="10287" max="10290" width="6.375" style="278" customWidth="1"/>
    <col min="10291" max="10299" width="9" style="278" customWidth="1"/>
    <col min="10300" max="10357" width="3.625" style="278" customWidth="1"/>
    <col min="10358" max="10362" width="9" style="278" customWidth="1"/>
    <col min="10363" max="10372" width="8.25" style="278"/>
    <col min="10373" max="10373" width="14" style="278" customWidth="1"/>
    <col min="10374" max="10376" width="8.125" style="278" customWidth="1"/>
    <col min="10377" max="10382" width="6" style="278" customWidth="1"/>
    <col min="10383" max="10384" width="9" style="278" customWidth="1"/>
    <col min="10385" max="10385" width="16.375" style="278" customWidth="1"/>
    <col min="10386" max="10386" width="9" style="278" customWidth="1"/>
    <col min="10387" max="10388" width="6.875" style="278" customWidth="1"/>
    <col min="10389" max="10390" width="6.375" style="278" customWidth="1"/>
    <col min="10391" max="10391" width="9" style="278" customWidth="1"/>
    <col min="10392" max="10392" width="5.5" style="278" customWidth="1"/>
    <col min="10393" max="10428" width="9" style="278" customWidth="1"/>
    <col min="10429" max="10429" width="15.375" style="278" bestFit="1" customWidth="1"/>
    <col min="10430" max="10430" width="16.5" style="278" bestFit="1" customWidth="1"/>
    <col min="10431" max="10436" width="9" style="278" customWidth="1"/>
    <col min="10437" max="10443" width="6" style="278" customWidth="1"/>
    <col min="10444" max="10461" width="5.25" style="278" customWidth="1"/>
    <col min="10462" max="10464" width="6.625" style="278" customWidth="1"/>
    <col min="10465" max="10467" width="9" style="278" customWidth="1"/>
    <col min="10468" max="10468" width="10.75" style="278" customWidth="1"/>
    <col min="10469" max="10471" width="9" style="278" customWidth="1"/>
    <col min="10472" max="10472" width="10.25" style="278" bestFit="1" customWidth="1"/>
    <col min="10473" max="10475" width="9" style="278" customWidth="1"/>
    <col min="10476" max="10476" width="9.25" style="278" bestFit="1" customWidth="1"/>
    <col min="10477" max="10478" width="9" style="278" customWidth="1"/>
    <col min="10479" max="10479" width="9.125" style="278" bestFit="1" customWidth="1"/>
    <col min="10480" max="10480" width="9.5" style="278" bestFit="1" customWidth="1"/>
    <col min="10481" max="10482" width="5.375" style="278" customWidth="1"/>
    <col min="10483" max="10483" width="9.25" style="278" bestFit="1" customWidth="1"/>
    <col min="10484" max="10484" width="10.25" style="278" bestFit="1" customWidth="1"/>
    <col min="10485" max="10485" width="7.875" style="278" customWidth="1"/>
    <col min="10486" max="10488" width="5.5" style="278" customWidth="1"/>
    <col min="10489" max="10492" width="8.5" style="278" customWidth="1"/>
    <col min="10493" max="10493" width="12" style="278" customWidth="1"/>
    <col min="10494" max="10514" width="8.5" style="278" customWidth="1"/>
    <col min="10515" max="10516" width="6.75" style="278" customWidth="1"/>
    <col min="10517" max="10518" width="8.625" style="278" customWidth="1"/>
    <col min="10519" max="10521" width="6.75" style="278" customWidth="1"/>
    <col min="10522" max="10527" width="6.375" style="278" customWidth="1"/>
    <col min="10528" max="10528" width="9" style="278" customWidth="1"/>
    <col min="10529" max="10529" width="6.375" style="278" customWidth="1"/>
    <col min="10530" max="10536" width="6.25" style="278" customWidth="1"/>
    <col min="10537" max="10542" width="9" style="278" customWidth="1"/>
    <col min="10543" max="10546" width="6.375" style="278" customWidth="1"/>
    <col min="10547" max="10555" width="9" style="278" customWidth="1"/>
    <col min="10556" max="10613" width="3.625" style="278" customWidth="1"/>
    <col min="10614" max="10618" width="9" style="278" customWidth="1"/>
    <col min="10619" max="10628" width="8.25" style="278"/>
    <col min="10629" max="10629" width="14" style="278" customWidth="1"/>
    <col min="10630" max="10632" width="8.125" style="278" customWidth="1"/>
    <col min="10633" max="10638" width="6" style="278" customWidth="1"/>
    <col min="10639" max="10640" width="9" style="278" customWidth="1"/>
    <col min="10641" max="10641" width="16.375" style="278" customWidth="1"/>
    <col min="10642" max="10642" width="9" style="278" customWidth="1"/>
    <col min="10643" max="10644" width="6.875" style="278" customWidth="1"/>
    <col min="10645" max="10646" width="6.375" style="278" customWidth="1"/>
    <col min="10647" max="10647" width="9" style="278" customWidth="1"/>
    <col min="10648" max="10648" width="5.5" style="278" customWidth="1"/>
    <col min="10649" max="10684" width="9" style="278" customWidth="1"/>
    <col min="10685" max="10685" width="15.375" style="278" bestFit="1" customWidth="1"/>
    <col min="10686" max="10686" width="16.5" style="278" bestFit="1" customWidth="1"/>
    <col min="10687" max="10692" width="9" style="278" customWidth="1"/>
    <col min="10693" max="10699" width="6" style="278" customWidth="1"/>
    <col min="10700" max="10717" width="5.25" style="278" customWidth="1"/>
    <col min="10718" max="10720" width="6.625" style="278" customWidth="1"/>
    <col min="10721" max="10723" width="9" style="278" customWidth="1"/>
    <col min="10724" max="10724" width="10.75" style="278" customWidth="1"/>
    <col min="10725" max="10727" width="9" style="278" customWidth="1"/>
    <col min="10728" max="10728" width="10.25" style="278" bestFit="1" customWidth="1"/>
    <col min="10729" max="10731" width="9" style="278" customWidth="1"/>
    <col min="10732" max="10732" width="9.25" style="278" bestFit="1" customWidth="1"/>
    <col min="10733" max="10734" width="9" style="278" customWidth="1"/>
    <col min="10735" max="10735" width="9.125" style="278" bestFit="1" customWidth="1"/>
    <col min="10736" max="10736" width="9.5" style="278" bestFit="1" customWidth="1"/>
    <col min="10737" max="10738" width="5.375" style="278" customWidth="1"/>
    <col min="10739" max="10739" width="9.25" style="278" bestFit="1" customWidth="1"/>
    <col min="10740" max="10740" width="10.25" style="278" bestFit="1" customWidth="1"/>
    <col min="10741" max="10741" width="7.875" style="278" customWidth="1"/>
    <col min="10742" max="10744" width="5.5" style="278" customWidth="1"/>
    <col min="10745" max="10748" width="8.5" style="278" customWidth="1"/>
    <col min="10749" max="10749" width="12" style="278" customWidth="1"/>
    <col min="10750" max="10770" width="8.5" style="278" customWidth="1"/>
    <col min="10771" max="10772" width="6.75" style="278" customWidth="1"/>
    <col min="10773" max="10774" width="8.625" style="278" customWidth="1"/>
    <col min="10775" max="10777" width="6.75" style="278" customWidth="1"/>
    <col min="10778" max="10783" width="6.375" style="278" customWidth="1"/>
    <col min="10784" max="10784" width="9" style="278" customWidth="1"/>
    <col min="10785" max="10785" width="6.375" style="278" customWidth="1"/>
    <col min="10786" max="10792" width="6.25" style="278" customWidth="1"/>
    <col min="10793" max="10798" width="9" style="278" customWidth="1"/>
    <col min="10799" max="10802" width="6.375" style="278" customWidth="1"/>
    <col min="10803" max="10811" width="9" style="278" customWidth="1"/>
    <col min="10812" max="10869" width="3.625" style="278" customWidth="1"/>
    <col min="10870" max="10874" width="9" style="278" customWidth="1"/>
    <col min="10875" max="10884" width="8.25" style="278"/>
    <col min="10885" max="10885" width="14" style="278" customWidth="1"/>
    <col min="10886" max="10888" width="8.125" style="278" customWidth="1"/>
    <col min="10889" max="10894" width="6" style="278" customWidth="1"/>
    <col min="10895" max="10896" width="9" style="278" customWidth="1"/>
    <col min="10897" max="10897" width="16.375" style="278" customWidth="1"/>
    <col min="10898" max="10898" width="9" style="278" customWidth="1"/>
    <col min="10899" max="10900" width="6.875" style="278" customWidth="1"/>
    <col min="10901" max="10902" width="6.375" style="278" customWidth="1"/>
    <col min="10903" max="10903" width="9" style="278" customWidth="1"/>
    <col min="10904" max="10904" width="5.5" style="278" customWidth="1"/>
    <col min="10905" max="10940" width="9" style="278" customWidth="1"/>
    <col min="10941" max="10941" width="15.375" style="278" bestFit="1" customWidth="1"/>
    <col min="10942" max="10942" width="16.5" style="278" bestFit="1" customWidth="1"/>
    <col min="10943" max="10948" width="9" style="278" customWidth="1"/>
    <col min="10949" max="10955" width="6" style="278" customWidth="1"/>
    <col min="10956" max="10973" width="5.25" style="278" customWidth="1"/>
    <col min="10974" max="10976" width="6.625" style="278" customWidth="1"/>
    <col min="10977" max="10979" width="9" style="278" customWidth="1"/>
    <col min="10980" max="10980" width="10.75" style="278" customWidth="1"/>
    <col min="10981" max="10983" width="9" style="278" customWidth="1"/>
    <col min="10984" max="10984" width="10.25" style="278" bestFit="1" customWidth="1"/>
    <col min="10985" max="10987" width="9" style="278" customWidth="1"/>
    <col min="10988" max="10988" width="9.25" style="278" bestFit="1" customWidth="1"/>
    <col min="10989" max="10990" width="9" style="278" customWidth="1"/>
    <col min="10991" max="10991" width="9.125" style="278" bestFit="1" customWidth="1"/>
    <col min="10992" max="10992" width="9.5" style="278" bestFit="1" customWidth="1"/>
    <col min="10993" max="10994" width="5.375" style="278" customWidth="1"/>
    <col min="10995" max="10995" width="9.25" style="278" bestFit="1" customWidth="1"/>
    <col min="10996" max="10996" width="10.25" style="278" bestFit="1" customWidth="1"/>
    <col min="10997" max="10997" width="7.875" style="278" customWidth="1"/>
    <col min="10998" max="11000" width="5.5" style="278" customWidth="1"/>
    <col min="11001" max="11004" width="8.5" style="278" customWidth="1"/>
    <col min="11005" max="11005" width="12" style="278" customWidth="1"/>
    <col min="11006" max="11026" width="8.5" style="278" customWidth="1"/>
    <col min="11027" max="11028" width="6.75" style="278" customWidth="1"/>
    <col min="11029" max="11030" width="8.625" style="278" customWidth="1"/>
    <col min="11031" max="11033" width="6.75" style="278" customWidth="1"/>
    <col min="11034" max="11039" width="6.375" style="278" customWidth="1"/>
    <col min="11040" max="11040" width="9" style="278" customWidth="1"/>
    <col min="11041" max="11041" width="6.375" style="278" customWidth="1"/>
    <col min="11042" max="11048" width="6.25" style="278" customWidth="1"/>
    <col min="11049" max="11054" width="9" style="278" customWidth="1"/>
    <col min="11055" max="11058" width="6.375" style="278" customWidth="1"/>
    <col min="11059" max="11067" width="9" style="278" customWidth="1"/>
    <col min="11068" max="11125" width="3.625" style="278" customWidth="1"/>
    <col min="11126" max="11130" width="9" style="278" customWidth="1"/>
    <col min="11131" max="11140" width="8.25" style="278"/>
    <col min="11141" max="11141" width="14" style="278" customWidth="1"/>
    <col min="11142" max="11144" width="8.125" style="278" customWidth="1"/>
    <col min="11145" max="11150" width="6" style="278" customWidth="1"/>
    <col min="11151" max="11152" width="9" style="278" customWidth="1"/>
    <col min="11153" max="11153" width="16.375" style="278" customWidth="1"/>
    <col min="11154" max="11154" width="9" style="278" customWidth="1"/>
    <col min="11155" max="11156" width="6.875" style="278" customWidth="1"/>
    <col min="11157" max="11158" width="6.375" style="278" customWidth="1"/>
    <col min="11159" max="11159" width="9" style="278" customWidth="1"/>
    <col min="11160" max="11160" width="5.5" style="278" customWidth="1"/>
    <col min="11161" max="11196" width="9" style="278" customWidth="1"/>
    <col min="11197" max="11197" width="15.375" style="278" bestFit="1" customWidth="1"/>
    <col min="11198" max="11198" width="16.5" style="278" bestFit="1" customWidth="1"/>
    <col min="11199" max="11204" width="9" style="278" customWidth="1"/>
    <col min="11205" max="11211" width="6" style="278" customWidth="1"/>
    <col min="11212" max="11229" width="5.25" style="278" customWidth="1"/>
    <col min="11230" max="11232" width="6.625" style="278" customWidth="1"/>
    <col min="11233" max="11235" width="9" style="278" customWidth="1"/>
    <col min="11236" max="11236" width="10.75" style="278" customWidth="1"/>
    <col min="11237" max="11239" width="9" style="278" customWidth="1"/>
    <col min="11240" max="11240" width="10.25" style="278" bestFit="1" customWidth="1"/>
    <col min="11241" max="11243" width="9" style="278" customWidth="1"/>
    <col min="11244" max="11244" width="9.25" style="278" bestFit="1" customWidth="1"/>
    <col min="11245" max="11246" width="9" style="278" customWidth="1"/>
    <col min="11247" max="11247" width="9.125" style="278" bestFit="1" customWidth="1"/>
    <col min="11248" max="11248" width="9.5" style="278" bestFit="1" customWidth="1"/>
    <col min="11249" max="11250" width="5.375" style="278" customWidth="1"/>
    <col min="11251" max="11251" width="9.25" style="278" bestFit="1" customWidth="1"/>
    <col min="11252" max="11252" width="10.25" style="278" bestFit="1" customWidth="1"/>
    <col min="11253" max="11253" width="7.875" style="278" customWidth="1"/>
    <col min="11254" max="11256" width="5.5" style="278" customWidth="1"/>
    <col min="11257" max="11260" width="8.5" style="278" customWidth="1"/>
    <col min="11261" max="11261" width="12" style="278" customWidth="1"/>
    <col min="11262" max="11282" width="8.5" style="278" customWidth="1"/>
    <col min="11283" max="11284" width="6.75" style="278" customWidth="1"/>
    <col min="11285" max="11286" width="8.625" style="278" customWidth="1"/>
    <col min="11287" max="11289" width="6.75" style="278" customWidth="1"/>
    <col min="11290" max="11295" width="6.375" style="278" customWidth="1"/>
    <col min="11296" max="11296" width="9" style="278" customWidth="1"/>
    <col min="11297" max="11297" width="6.375" style="278" customWidth="1"/>
    <col min="11298" max="11304" width="6.25" style="278" customWidth="1"/>
    <col min="11305" max="11310" width="9" style="278" customWidth="1"/>
    <col min="11311" max="11314" width="6.375" style="278" customWidth="1"/>
    <col min="11315" max="11323" width="9" style="278" customWidth="1"/>
    <col min="11324" max="11381" width="3.625" style="278" customWidth="1"/>
    <col min="11382" max="11386" width="9" style="278" customWidth="1"/>
    <col min="11387" max="11396" width="8.25" style="278"/>
    <col min="11397" max="11397" width="14" style="278" customWidth="1"/>
    <col min="11398" max="11400" width="8.125" style="278" customWidth="1"/>
    <col min="11401" max="11406" width="6" style="278" customWidth="1"/>
    <col min="11407" max="11408" width="9" style="278" customWidth="1"/>
    <col min="11409" max="11409" width="16.375" style="278" customWidth="1"/>
    <col min="11410" max="11410" width="9" style="278" customWidth="1"/>
    <col min="11411" max="11412" width="6.875" style="278" customWidth="1"/>
    <col min="11413" max="11414" width="6.375" style="278" customWidth="1"/>
    <col min="11415" max="11415" width="9" style="278" customWidth="1"/>
    <col min="11416" max="11416" width="5.5" style="278" customWidth="1"/>
    <col min="11417" max="11452" width="9" style="278" customWidth="1"/>
    <col min="11453" max="11453" width="15.375" style="278" bestFit="1" customWidth="1"/>
    <col min="11454" max="11454" width="16.5" style="278" bestFit="1" customWidth="1"/>
    <col min="11455" max="11460" width="9" style="278" customWidth="1"/>
    <col min="11461" max="11467" width="6" style="278" customWidth="1"/>
    <col min="11468" max="11485" width="5.25" style="278" customWidth="1"/>
    <col min="11486" max="11488" width="6.625" style="278" customWidth="1"/>
    <col min="11489" max="11491" width="9" style="278" customWidth="1"/>
    <col min="11492" max="11492" width="10.75" style="278" customWidth="1"/>
    <col min="11493" max="11495" width="9" style="278" customWidth="1"/>
    <col min="11496" max="11496" width="10.25" style="278" bestFit="1" customWidth="1"/>
    <col min="11497" max="11499" width="9" style="278" customWidth="1"/>
    <col min="11500" max="11500" width="9.25" style="278" bestFit="1" customWidth="1"/>
    <col min="11501" max="11502" width="9" style="278" customWidth="1"/>
    <col min="11503" max="11503" width="9.125" style="278" bestFit="1" customWidth="1"/>
    <col min="11504" max="11504" width="9.5" style="278" bestFit="1" customWidth="1"/>
    <col min="11505" max="11506" width="5.375" style="278" customWidth="1"/>
    <col min="11507" max="11507" width="9.25" style="278" bestFit="1" customWidth="1"/>
    <col min="11508" max="11508" width="10.25" style="278" bestFit="1" customWidth="1"/>
    <col min="11509" max="11509" width="7.875" style="278" customWidth="1"/>
    <col min="11510" max="11512" width="5.5" style="278" customWidth="1"/>
    <col min="11513" max="11516" width="8.5" style="278" customWidth="1"/>
    <col min="11517" max="11517" width="12" style="278" customWidth="1"/>
    <col min="11518" max="11538" width="8.5" style="278" customWidth="1"/>
    <col min="11539" max="11540" width="6.75" style="278" customWidth="1"/>
    <col min="11541" max="11542" width="8.625" style="278" customWidth="1"/>
    <col min="11543" max="11545" width="6.75" style="278" customWidth="1"/>
    <col min="11546" max="11551" width="6.375" style="278" customWidth="1"/>
    <col min="11552" max="11552" width="9" style="278" customWidth="1"/>
    <col min="11553" max="11553" width="6.375" style="278" customWidth="1"/>
    <col min="11554" max="11560" width="6.25" style="278" customWidth="1"/>
    <col min="11561" max="11566" width="9" style="278" customWidth="1"/>
    <col min="11567" max="11570" width="6.375" style="278" customWidth="1"/>
    <col min="11571" max="11579" width="9" style="278" customWidth="1"/>
    <col min="11580" max="11637" width="3.625" style="278" customWidth="1"/>
    <col min="11638" max="11642" width="9" style="278" customWidth="1"/>
    <col min="11643" max="11652" width="8.25" style="278"/>
    <col min="11653" max="11653" width="14" style="278" customWidth="1"/>
    <col min="11654" max="11656" width="8.125" style="278" customWidth="1"/>
    <col min="11657" max="11662" width="6" style="278" customWidth="1"/>
    <col min="11663" max="11664" width="9" style="278" customWidth="1"/>
    <col min="11665" max="11665" width="16.375" style="278" customWidth="1"/>
    <col min="11666" max="11666" width="9" style="278" customWidth="1"/>
    <col min="11667" max="11668" width="6.875" style="278" customWidth="1"/>
    <col min="11669" max="11670" width="6.375" style="278" customWidth="1"/>
    <col min="11671" max="11671" width="9" style="278" customWidth="1"/>
    <col min="11672" max="11672" width="5.5" style="278" customWidth="1"/>
    <col min="11673" max="11708" width="9" style="278" customWidth="1"/>
    <col min="11709" max="11709" width="15.375" style="278" bestFit="1" customWidth="1"/>
    <col min="11710" max="11710" width="16.5" style="278" bestFit="1" customWidth="1"/>
    <col min="11711" max="11716" width="9" style="278" customWidth="1"/>
    <col min="11717" max="11723" width="6" style="278" customWidth="1"/>
    <col min="11724" max="11741" width="5.25" style="278" customWidth="1"/>
    <col min="11742" max="11744" width="6.625" style="278" customWidth="1"/>
    <col min="11745" max="11747" width="9" style="278" customWidth="1"/>
    <col min="11748" max="11748" width="10.75" style="278" customWidth="1"/>
    <col min="11749" max="11751" width="9" style="278" customWidth="1"/>
    <col min="11752" max="11752" width="10.25" style="278" bestFit="1" customWidth="1"/>
    <col min="11753" max="11755" width="9" style="278" customWidth="1"/>
    <col min="11756" max="11756" width="9.25" style="278" bestFit="1" customWidth="1"/>
    <col min="11757" max="11758" width="9" style="278" customWidth="1"/>
    <col min="11759" max="11759" width="9.125" style="278" bestFit="1" customWidth="1"/>
    <col min="11760" max="11760" width="9.5" style="278" bestFit="1" customWidth="1"/>
    <col min="11761" max="11762" width="5.375" style="278" customWidth="1"/>
    <col min="11763" max="11763" width="9.25" style="278" bestFit="1" customWidth="1"/>
    <col min="11764" max="11764" width="10.25" style="278" bestFit="1" customWidth="1"/>
    <col min="11765" max="11765" width="7.875" style="278" customWidth="1"/>
    <col min="11766" max="11768" width="5.5" style="278" customWidth="1"/>
    <col min="11769" max="11772" width="8.5" style="278" customWidth="1"/>
    <col min="11773" max="11773" width="12" style="278" customWidth="1"/>
    <col min="11774" max="11794" width="8.5" style="278" customWidth="1"/>
    <col min="11795" max="11796" width="6.75" style="278" customWidth="1"/>
    <col min="11797" max="11798" width="8.625" style="278" customWidth="1"/>
    <col min="11799" max="11801" width="6.75" style="278" customWidth="1"/>
    <col min="11802" max="11807" width="6.375" style="278" customWidth="1"/>
    <col min="11808" max="11808" width="9" style="278" customWidth="1"/>
    <col min="11809" max="11809" width="6.375" style="278" customWidth="1"/>
    <col min="11810" max="11816" width="6.25" style="278" customWidth="1"/>
    <col min="11817" max="11822" width="9" style="278" customWidth="1"/>
    <col min="11823" max="11826" width="6.375" style="278" customWidth="1"/>
    <col min="11827" max="11835" width="9" style="278" customWidth="1"/>
    <col min="11836" max="11893" width="3.625" style="278" customWidth="1"/>
    <col min="11894" max="11898" width="9" style="278" customWidth="1"/>
    <col min="11899" max="11908" width="8.25" style="278"/>
    <col min="11909" max="11909" width="14" style="278" customWidth="1"/>
    <col min="11910" max="11912" width="8.125" style="278" customWidth="1"/>
    <col min="11913" max="11918" width="6" style="278" customWidth="1"/>
    <col min="11919" max="11920" width="9" style="278" customWidth="1"/>
    <col min="11921" max="11921" width="16.375" style="278" customWidth="1"/>
    <col min="11922" max="11922" width="9" style="278" customWidth="1"/>
    <col min="11923" max="11924" width="6.875" style="278" customWidth="1"/>
    <col min="11925" max="11926" width="6.375" style="278" customWidth="1"/>
    <col min="11927" max="11927" width="9" style="278" customWidth="1"/>
    <col min="11928" max="11928" width="5.5" style="278" customWidth="1"/>
    <col min="11929" max="11964" width="9" style="278" customWidth="1"/>
    <col min="11965" max="11965" width="15.375" style="278" bestFit="1" customWidth="1"/>
    <col min="11966" max="11966" width="16.5" style="278" bestFit="1" customWidth="1"/>
    <col min="11967" max="11972" width="9" style="278" customWidth="1"/>
    <col min="11973" max="11979" width="6" style="278" customWidth="1"/>
    <col min="11980" max="11997" width="5.25" style="278" customWidth="1"/>
    <col min="11998" max="12000" width="6.625" style="278" customWidth="1"/>
    <col min="12001" max="12003" width="9" style="278" customWidth="1"/>
    <col min="12004" max="12004" width="10.75" style="278" customWidth="1"/>
    <col min="12005" max="12007" width="9" style="278" customWidth="1"/>
    <col min="12008" max="12008" width="10.25" style="278" bestFit="1" customWidth="1"/>
    <col min="12009" max="12011" width="9" style="278" customWidth="1"/>
    <col min="12012" max="12012" width="9.25" style="278" bestFit="1" customWidth="1"/>
    <col min="12013" max="12014" width="9" style="278" customWidth="1"/>
    <col min="12015" max="12015" width="9.125" style="278" bestFit="1" customWidth="1"/>
    <col min="12016" max="12016" width="9.5" style="278" bestFit="1" customWidth="1"/>
    <col min="12017" max="12018" width="5.375" style="278" customWidth="1"/>
    <col min="12019" max="12019" width="9.25" style="278" bestFit="1" customWidth="1"/>
    <col min="12020" max="12020" width="10.25" style="278" bestFit="1" customWidth="1"/>
    <col min="12021" max="12021" width="7.875" style="278" customWidth="1"/>
    <col min="12022" max="12024" width="5.5" style="278" customWidth="1"/>
    <col min="12025" max="12028" width="8.5" style="278" customWidth="1"/>
    <col min="12029" max="12029" width="12" style="278" customWidth="1"/>
    <col min="12030" max="12050" width="8.5" style="278" customWidth="1"/>
    <col min="12051" max="12052" width="6.75" style="278" customWidth="1"/>
    <col min="12053" max="12054" width="8.625" style="278" customWidth="1"/>
    <col min="12055" max="12057" width="6.75" style="278" customWidth="1"/>
    <col min="12058" max="12063" width="6.375" style="278" customWidth="1"/>
    <col min="12064" max="12064" width="9" style="278" customWidth="1"/>
    <col min="12065" max="12065" width="6.375" style="278" customWidth="1"/>
    <col min="12066" max="12072" width="6.25" style="278" customWidth="1"/>
    <col min="12073" max="12078" width="9" style="278" customWidth="1"/>
    <col min="12079" max="12082" width="6.375" style="278" customWidth="1"/>
    <col min="12083" max="12091" width="9" style="278" customWidth="1"/>
    <col min="12092" max="12149" width="3.625" style="278" customWidth="1"/>
    <col min="12150" max="12154" width="9" style="278" customWidth="1"/>
    <col min="12155" max="12164" width="8.25" style="278"/>
    <col min="12165" max="12165" width="14" style="278" customWidth="1"/>
    <col min="12166" max="12168" width="8.125" style="278" customWidth="1"/>
    <col min="12169" max="12174" width="6" style="278" customWidth="1"/>
    <col min="12175" max="12176" width="9" style="278" customWidth="1"/>
    <col min="12177" max="12177" width="16.375" style="278" customWidth="1"/>
    <col min="12178" max="12178" width="9" style="278" customWidth="1"/>
    <col min="12179" max="12180" width="6.875" style="278" customWidth="1"/>
    <col min="12181" max="12182" width="6.375" style="278" customWidth="1"/>
    <col min="12183" max="12183" width="9" style="278" customWidth="1"/>
    <col min="12184" max="12184" width="5.5" style="278" customWidth="1"/>
    <col min="12185" max="12220" width="9" style="278" customWidth="1"/>
    <col min="12221" max="12221" width="15.375" style="278" bestFit="1" customWidth="1"/>
    <col min="12222" max="12222" width="16.5" style="278" bestFit="1" customWidth="1"/>
    <col min="12223" max="12228" width="9" style="278" customWidth="1"/>
    <col min="12229" max="12235" width="6" style="278" customWidth="1"/>
    <col min="12236" max="12253" width="5.25" style="278" customWidth="1"/>
    <col min="12254" max="12256" width="6.625" style="278" customWidth="1"/>
    <col min="12257" max="12259" width="9" style="278" customWidth="1"/>
    <col min="12260" max="12260" width="10.75" style="278" customWidth="1"/>
    <col min="12261" max="12263" width="9" style="278" customWidth="1"/>
    <col min="12264" max="12264" width="10.25" style="278" bestFit="1" customWidth="1"/>
    <col min="12265" max="12267" width="9" style="278" customWidth="1"/>
    <col min="12268" max="12268" width="9.25" style="278" bestFit="1" customWidth="1"/>
    <col min="12269" max="12270" width="9" style="278" customWidth="1"/>
    <col min="12271" max="12271" width="9.125" style="278" bestFit="1" customWidth="1"/>
    <col min="12272" max="12272" width="9.5" style="278" bestFit="1" customWidth="1"/>
    <col min="12273" max="12274" width="5.375" style="278" customWidth="1"/>
    <col min="12275" max="12275" width="9.25" style="278" bestFit="1" customWidth="1"/>
    <col min="12276" max="12276" width="10.25" style="278" bestFit="1" customWidth="1"/>
    <col min="12277" max="12277" width="7.875" style="278" customWidth="1"/>
    <col min="12278" max="12280" width="5.5" style="278" customWidth="1"/>
    <col min="12281" max="12284" width="8.5" style="278" customWidth="1"/>
    <col min="12285" max="12285" width="12" style="278" customWidth="1"/>
    <col min="12286" max="12306" width="8.5" style="278" customWidth="1"/>
    <col min="12307" max="12308" width="6.75" style="278" customWidth="1"/>
    <col min="12309" max="12310" width="8.625" style="278" customWidth="1"/>
    <col min="12311" max="12313" width="6.75" style="278" customWidth="1"/>
    <col min="12314" max="12319" width="6.375" style="278" customWidth="1"/>
    <col min="12320" max="12320" width="9" style="278" customWidth="1"/>
    <col min="12321" max="12321" width="6.375" style="278" customWidth="1"/>
    <col min="12322" max="12328" width="6.25" style="278" customWidth="1"/>
    <col min="12329" max="12334" width="9" style="278" customWidth="1"/>
    <col min="12335" max="12338" width="6.375" style="278" customWidth="1"/>
    <col min="12339" max="12347" width="9" style="278" customWidth="1"/>
    <col min="12348" max="12405" width="3.625" style="278" customWidth="1"/>
    <col min="12406" max="12410" width="9" style="278" customWidth="1"/>
    <col min="12411" max="12420" width="8.25" style="278"/>
    <col min="12421" max="12421" width="14" style="278" customWidth="1"/>
    <col min="12422" max="12424" width="8.125" style="278" customWidth="1"/>
    <col min="12425" max="12430" width="6" style="278" customWidth="1"/>
    <col min="12431" max="12432" width="9" style="278" customWidth="1"/>
    <col min="12433" max="12433" width="16.375" style="278" customWidth="1"/>
    <col min="12434" max="12434" width="9" style="278" customWidth="1"/>
    <col min="12435" max="12436" width="6.875" style="278" customWidth="1"/>
    <col min="12437" max="12438" width="6.375" style="278" customWidth="1"/>
    <col min="12439" max="12439" width="9" style="278" customWidth="1"/>
    <col min="12440" max="12440" width="5.5" style="278" customWidth="1"/>
    <col min="12441" max="12476" width="9" style="278" customWidth="1"/>
    <col min="12477" max="12477" width="15.375" style="278" bestFit="1" customWidth="1"/>
    <col min="12478" max="12478" width="16.5" style="278" bestFit="1" customWidth="1"/>
    <col min="12479" max="12484" width="9" style="278" customWidth="1"/>
    <col min="12485" max="12491" width="6" style="278" customWidth="1"/>
    <col min="12492" max="12509" width="5.25" style="278" customWidth="1"/>
    <col min="12510" max="12512" width="6.625" style="278" customWidth="1"/>
    <col min="12513" max="12515" width="9" style="278" customWidth="1"/>
    <col min="12516" max="12516" width="10.75" style="278" customWidth="1"/>
    <col min="12517" max="12519" width="9" style="278" customWidth="1"/>
    <col min="12520" max="12520" width="10.25" style="278" bestFit="1" customWidth="1"/>
    <col min="12521" max="12523" width="9" style="278" customWidth="1"/>
    <col min="12524" max="12524" width="9.25" style="278" bestFit="1" customWidth="1"/>
    <col min="12525" max="12526" width="9" style="278" customWidth="1"/>
    <col min="12527" max="12527" width="9.125" style="278" bestFit="1" customWidth="1"/>
    <col min="12528" max="12528" width="9.5" style="278" bestFit="1" customWidth="1"/>
    <col min="12529" max="12530" width="5.375" style="278" customWidth="1"/>
    <col min="12531" max="12531" width="9.25" style="278" bestFit="1" customWidth="1"/>
    <col min="12532" max="12532" width="10.25" style="278" bestFit="1" customWidth="1"/>
    <col min="12533" max="12533" width="7.875" style="278" customWidth="1"/>
    <col min="12534" max="12536" width="5.5" style="278" customWidth="1"/>
    <col min="12537" max="12540" width="8.5" style="278" customWidth="1"/>
    <col min="12541" max="12541" width="12" style="278" customWidth="1"/>
    <col min="12542" max="12562" width="8.5" style="278" customWidth="1"/>
    <col min="12563" max="12564" width="6.75" style="278" customWidth="1"/>
    <col min="12565" max="12566" width="8.625" style="278" customWidth="1"/>
    <col min="12567" max="12569" width="6.75" style="278" customWidth="1"/>
    <col min="12570" max="12575" width="6.375" style="278" customWidth="1"/>
    <col min="12576" max="12576" width="9" style="278" customWidth="1"/>
    <col min="12577" max="12577" width="6.375" style="278" customWidth="1"/>
    <col min="12578" max="12584" width="6.25" style="278" customWidth="1"/>
    <col min="12585" max="12590" width="9" style="278" customWidth="1"/>
    <col min="12591" max="12594" width="6.375" style="278" customWidth="1"/>
    <col min="12595" max="12603" width="9" style="278" customWidth="1"/>
    <col min="12604" max="12661" width="3.625" style="278" customWidth="1"/>
    <col min="12662" max="12666" width="9" style="278" customWidth="1"/>
    <col min="12667" max="12676" width="8.25" style="278"/>
    <col min="12677" max="12677" width="14" style="278" customWidth="1"/>
    <col min="12678" max="12680" width="8.125" style="278" customWidth="1"/>
    <col min="12681" max="12686" width="6" style="278" customWidth="1"/>
    <col min="12687" max="12688" width="9" style="278" customWidth="1"/>
    <col min="12689" max="12689" width="16.375" style="278" customWidth="1"/>
    <col min="12690" max="12690" width="9" style="278" customWidth="1"/>
    <col min="12691" max="12692" width="6.875" style="278" customWidth="1"/>
    <col min="12693" max="12694" width="6.375" style="278" customWidth="1"/>
    <col min="12695" max="12695" width="9" style="278" customWidth="1"/>
    <col min="12696" max="12696" width="5.5" style="278" customWidth="1"/>
    <col min="12697" max="12732" width="9" style="278" customWidth="1"/>
    <col min="12733" max="12733" width="15.375" style="278" bestFit="1" customWidth="1"/>
    <col min="12734" max="12734" width="16.5" style="278" bestFit="1" customWidth="1"/>
    <col min="12735" max="12740" width="9" style="278" customWidth="1"/>
    <col min="12741" max="12747" width="6" style="278" customWidth="1"/>
    <col min="12748" max="12765" width="5.25" style="278" customWidth="1"/>
    <col min="12766" max="12768" width="6.625" style="278" customWidth="1"/>
    <col min="12769" max="12771" width="9" style="278" customWidth="1"/>
    <col min="12772" max="12772" width="10.75" style="278" customWidth="1"/>
    <col min="12773" max="12775" width="9" style="278" customWidth="1"/>
    <col min="12776" max="12776" width="10.25" style="278" bestFit="1" customWidth="1"/>
    <col min="12777" max="12779" width="9" style="278" customWidth="1"/>
    <col min="12780" max="12780" width="9.25" style="278" bestFit="1" customWidth="1"/>
    <col min="12781" max="12782" width="9" style="278" customWidth="1"/>
    <col min="12783" max="12783" width="9.125" style="278" bestFit="1" customWidth="1"/>
    <col min="12784" max="12784" width="9.5" style="278" bestFit="1" customWidth="1"/>
    <col min="12785" max="12786" width="5.375" style="278" customWidth="1"/>
    <col min="12787" max="12787" width="9.25" style="278" bestFit="1" customWidth="1"/>
    <col min="12788" max="12788" width="10.25" style="278" bestFit="1" customWidth="1"/>
    <col min="12789" max="12789" width="7.875" style="278" customWidth="1"/>
    <col min="12790" max="12792" width="5.5" style="278" customWidth="1"/>
    <col min="12793" max="12796" width="8.5" style="278" customWidth="1"/>
    <col min="12797" max="12797" width="12" style="278" customWidth="1"/>
    <col min="12798" max="12818" width="8.5" style="278" customWidth="1"/>
    <col min="12819" max="12820" width="6.75" style="278" customWidth="1"/>
    <col min="12821" max="12822" width="8.625" style="278" customWidth="1"/>
    <col min="12823" max="12825" width="6.75" style="278" customWidth="1"/>
    <col min="12826" max="12831" width="6.375" style="278" customWidth="1"/>
    <col min="12832" max="12832" width="9" style="278" customWidth="1"/>
    <col min="12833" max="12833" width="6.375" style="278" customWidth="1"/>
    <col min="12834" max="12840" width="6.25" style="278" customWidth="1"/>
    <col min="12841" max="12846" width="9" style="278" customWidth="1"/>
    <col min="12847" max="12850" width="6.375" style="278" customWidth="1"/>
    <col min="12851" max="12859" width="9" style="278" customWidth="1"/>
    <col min="12860" max="12917" width="3.625" style="278" customWidth="1"/>
    <col min="12918" max="12922" width="9" style="278" customWidth="1"/>
    <col min="12923" max="12932" width="8.25" style="278"/>
    <col min="12933" max="12933" width="14" style="278" customWidth="1"/>
    <col min="12934" max="12936" width="8.125" style="278" customWidth="1"/>
    <col min="12937" max="12942" width="6" style="278" customWidth="1"/>
    <col min="12943" max="12944" width="9" style="278" customWidth="1"/>
    <col min="12945" max="12945" width="16.375" style="278" customWidth="1"/>
    <col min="12946" max="12946" width="9" style="278" customWidth="1"/>
    <col min="12947" max="12948" width="6.875" style="278" customWidth="1"/>
    <col min="12949" max="12950" width="6.375" style="278" customWidth="1"/>
    <col min="12951" max="12951" width="9" style="278" customWidth="1"/>
    <col min="12952" max="12952" width="5.5" style="278" customWidth="1"/>
    <col min="12953" max="12988" width="9" style="278" customWidth="1"/>
    <col min="12989" max="12989" width="15.375" style="278" bestFit="1" customWidth="1"/>
    <col min="12990" max="12990" width="16.5" style="278" bestFit="1" customWidth="1"/>
    <col min="12991" max="12996" width="9" style="278" customWidth="1"/>
    <col min="12997" max="13003" width="6" style="278" customWidth="1"/>
    <col min="13004" max="13021" width="5.25" style="278" customWidth="1"/>
    <col min="13022" max="13024" width="6.625" style="278" customWidth="1"/>
    <col min="13025" max="13027" width="9" style="278" customWidth="1"/>
    <col min="13028" max="13028" width="10.75" style="278" customWidth="1"/>
    <col min="13029" max="13031" width="9" style="278" customWidth="1"/>
    <col min="13032" max="13032" width="10.25" style="278" bestFit="1" customWidth="1"/>
    <col min="13033" max="13035" width="9" style="278" customWidth="1"/>
    <col min="13036" max="13036" width="9.25" style="278" bestFit="1" customWidth="1"/>
    <col min="13037" max="13038" width="9" style="278" customWidth="1"/>
    <col min="13039" max="13039" width="9.125" style="278" bestFit="1" customWidth="1"/>
    <col min="13040" max="13040" width="9.5" style="278" bestFit="1" customWidth="1"/>
    <col min="13041" max="13042" width="5.375" style="278" customWidth="1"/>
    <col min="13043" max="13043" width="9.25" style="278" bestFit="1" customWidth="1"/>
    <col min="13044" max="13044" width="10.25" style="278" bestFit="1" customWidth="1"/>
    <col min="13045" max="13045" width="7.875" style="278" customWidth="1"/>
    <col min="13046" max="13048" width="5.5" style="278" customWidth="1"/>
    <col min="13049" max="13052" width="8.5" style="278" customWidth="1"/>
    <col min="13053" max="13053" width="12" style="278" customWidth="1"/>
    <col min="13054" max="13074" width="8.5" style="278" customWidth="1"/>
    <col min="13075" max="13076" width="6.75" style="278" customWidth="1"/>
    <col min="13077" max="13078" width="8.625" style="278" customWidth="1"/>
    <col min="13079" max="13081" width="6.75" style="278" customWidth="1"/>
    <col min="13082" max="13087" width="6.375" style="278" customWidth="1"/>
    <col min="13088" max="13088" width="9" style="278" customWidth="1"/>
    <col min="13089" max="13089" width="6.375" style="278" customWidth="1"/>
    <col min="13090" max="13096" width="6.25" style="278" customWidth="1"/>
    <col min="13097" max="13102" width="9" style="278" customWidth="1"/>
    <col min="13103" max="13106" width="6.375" style="278" customWidth="1"/>
    <col min="13107" max="13115" width="9" style="278" customWidth="1"/>
    <col min="13116" max="13173" width="3.625" style="278" customWidth="1"/>
    <col min="13174" max="13178" width="9" style="278" customWidth="1"/>
    <col min="13179" max="13188" width="8.25" style="278"/>
    <col min="13189" max="13189" width="14" style="278" customWidth="1"/>
    <col min="13190" max="13192" width="8.125" style="278" customWidth="1"/>
    <col min="13193" max="13198" width="6" style="278" customWidth="1"/>
    <col min="13199" max="13200" width="9" style="278" customWidth="1"/>
    <col min="13201" max="13201" width="16.375" style="278" customWidth="1"/>
    <col min="13202" max="13202" width="9" style="278" customWidth="1"/>
    <col min="13203" max="13204" width="6.875" style="278" customWidth="1"/>
    <col min="13205" max="13206" width="6.375" style="278" customWidth="1"/>
    <col min="13207" max="13207" width="9" style="278" customWidth="1"/>
    <col min="13208" max="13208" width="5.5" style="278" customWidth="1"/>
    <col min="13209" max="13244" width="9" style="278" customWidth="1"/>
    <col min="13245" max="13245" width="15.375" style="278" bestFit="1" customWidth="1"/>
    <col min="13246" max="13246" width="16.5" style="278" bestFit="1" customWidth="1"/>
    <col min="13247" max="13252" width="9" style="278" customWidth="1"/>
    <col min="13253" max="13259" width="6" style="278" customWidth="1"/>
    <col min="13260" max="13277" width="5.25" style="278" customWidth="1"/>
    <col min="13278" max="13280" width="6.625" style="278" customWidth="1"/>
    <col min="13281" max="13283" width="9" style="278" customWidth="1"/>
    <col min="13284" max="13284" width="10.75" style="278" customWidth="1"/>
    <col min="13285" max="13287" width="9" style="278" customWidth="1"/>
    <col min="13288" max="13288" width="10.25" style="278" bestFit="1" customWidth="1"/>
    <col min="13289" max="13291" width="9" style="278" customWidth="1"/>
    <col min="13292" max="13292" width="9.25" style="278" bestFit="1" customWidth="1"/>
    <col min="13293" max="13294" width="9" style="278" customWidth="1"/>
    <col min="13295" max="13295" width="9.125" style="278" bestFit="1" customWidth="1"/>
    <col min="13296" max="13296" width="9.5" style="278" bestFit="1" customWidth="1"/>
    <col min="13297" max="13298" width="5.375" style="278" customWidth="1"/>
    <col min="13299" max="13299" width="9.25" style="278" bestFit="1" customWidth="1"/>
    <col min="13300" max="13300" width="10.25" style="278" bestFit="1" customWidth="1"/>
    <col min="13301" max="13301" width="7.875" style="278" customWidth="1"/>
    <col min="13302" max="13304" width="5.5" style="278" customWidth="1"/>
    <col min="13305" max="13308" width="8.5" style="278" customWidth="1"/>
    <col min="13309" max="13309" width="12" style="278" customWidth="1"/>
    <col min="13310" max="13330" width="8.5" style="278" customWidth="1"/>
    <col min="13331" max="13332" width="6.75" style="278" customWidth="1"/>
    <col min="13333" max="13334" width="8.625" style="278" customWidth="1"/>
    <col min="13335" max="13337" width="6.75" style="278" customWidth="1"/>
    <col min="13338" max="13343" width="6.375" style="278" customWidth="1"/>
    <col min="13344" max="13344" width="9" style="278" customWidth="1"/>
    <col min="13345" max="13345" width="6.375" style="278" customWidth="1"/>
    <col min="13346" max="13352" width="6.25" style="278" customWidth="1"/>
    <col min="13353" max="13358" width="9" style="278" customWidth="1"/>
    <col min="13359" max="13362" width="6.375" style="278" customWidth="1"/>
    <col min="13363" max="13371" width="9" style="278" customWidth="1"/>
    <col min="13372" max="13429" width="3.625" style="278" customWidth="1"/>
    <col min="13430" max="13434" width="9" style="278" customWidth="1"/>
    <col min="13435" max="13444" width="8.25" style="278"/>
    <col min="13445" max="13445" width="14" style="278" customWidth="1"/>
    <col min="13446" max="13448" width="8.125" style="278" customWidth="1"/>
    <col min="13449" max="13454" width="6" style="278" customWidth="1"/>
    <col min="13455" max="13456" width="9" style="278" customWidth="1"/>
    <col min="13457" max="13457" width="16.375" style="278" customWidth="1"/>
    <col min="13458" max="13458" width="9" style="278" customWidth="1"/>
    <col min="13459" max="13460" width="6.875" style="278" customWidth="1"/>
    <col min="13461" max="13462" width="6.375" style="278" customWidth="1"/>
    <col min="13463" max="13463" width="9" style="278" customWidth="1"/>
    <col min="13464" max="13464" width="5.5" style="278" customWidth="1"/>
    <col min="13465" max="13500" width="9" style="278" customWidth="1"/>
    <col min="13501" max="13501" width="15.375" style="278" bestFit="1" customWidth="1"/>
    <col min="13502" max="13502" width="16.5" style="278" bestFit="1" customWidth="1"/>
    <col min="13503" max="13508" width="9" style="278" customWidth="1"/>
    <col min="13509" max="13515" width="6" style="278" customWidth="1"/>
    <col min="13516" max="13533" width="5.25" style="278" customWidth="1"/>
    <col min="13534" max="13536" width="6.625" style="278" customWidth="1"/>
    <col min="13537" max="13539" width="9" style="278" customWidth="1"/>
    <col min="13540" max="13540" width="10.75" style="278" customWidth="1"/>
    <col min="13541" max="13543" width="9" style="278" customWidth="1"/>
    <col min="13544" max="13544" width="10.25" style="278" bestFit="1" customWidth="1"/>
    <col min="13545" max="13547" width="9" style="278" customWidth="1"/>
    <col min="13548" max="13548" width="9.25" style="278" bestFit="1" customWidth="1"/>
    <col min="13549" max="13550" width="9" style="278" customWidth="1"/>
    <col min="13551" max="13551" width="9.125" style="278" bestFit="1" customWidth="1"/>
    <col min="13552" max="13552" width="9.5" style="278" bestFit="1" customWidth="1"/>
    <col min="13553" max="13554" width="5.375" style="278" customWidth="1"/>
    <col min="13555" max="13555" width="9.25" style="278" bestFit="1" customWidth="1"/>
    <col min="13556" max="13556" width="10.25" style="278" bestFit="1" customWidth="1"/>
    <col min="13557" max="13557" width="7.875" style="278" customWidth="1"/>
    <col min="13558" max="13560" width="5.5" style="278" customWidth="1"/>
    <col min="13561" max="13564" width="8.5" style="278" customWidth="1"/>
    <col min="13565" max="13565" width="12" style="278" customWidth="1"/>
    <col min="13566" max="13586" width="8.5" style="278" customWidth="1"/>
    <col min="13587" max="13588" width="6.75" style="278" customWidth="1"/>
    <col min="13589" max="13590" width="8.625" style="278" customWidth="1"/>
    <col min="13591" max="13593" width="6.75" style="278" customWidth="1"/>
    <col min="13594" max="13599" width="6.375" style="278" customWidth="1"/>
    <col min="13600" max="13600" width="9" style="278" customWidth="1"/>
    <col min="13601" max="13601" width="6.375" style="278" customWidth="1"/>
    <col min="13602" max="13608" width="6.25" style="278" customWidth="1"/>
    <col min="13609" max="13614" width="9" style="278" customWidth="1"/>
    <col min="13615" max="13618" width="6.375" style="278" customWidth="1"/>
    <col min="13619" max="13627" width="9" style="278" customWidth="1"/>
    <col min="13628" max="13685" width="3.625" style="278" customWidth="1"/>
    <col min="13686" max="13690" width="9" style="278" customWidth="1"/>
    <col min="13691" max="13700" width="8.25" style="278"/>
    <col min="13701" max="13701" width="14" style="278" customWidth="1"/>
    <col min="13702" max="13704" width="8.125" style="278" customWidth="1"/>
    <col min="13705" max="13710" width="6" style="278" customWidth="1"/>
    <col min="13711" max="13712" width="9" style="278" customWidth="1"/>
    <col min="13713" max="13713" width="16.375" style="278" customWidth="1"/>
    <col min="13714" max="13714" width="9" style="278" customWidth="1"/>
    <col min="13715" max="13716" width="6.875" style="278" customWidth="1"/>
    <col min="13717" max="13718" width="6.375" style="278" customWidth="1"/>
    <col min="13719" max="13719" width="9" style="278" customWidth="1"/>
    <col min="13720" max="13720" width="5.5" style="278" customWidth="1"/>
    <col min="13721" max="13756" width="9" style="278" customWidth="1"/>
    <col min="13757" max="13757" width="15.375" style="278" bestFit="1" customWidth="1"/>
    <col min="13758" max="13758" width="16.5" style="278" bestFit="1" customWidth="1"/>
    <col min="13759" max="13764" width="9" style="278" customWidth="1"/>
    <col min="13765" max="13771" width="6" style="278" customWidth="1"/>
    <col min="13772" max="13789" width="5.25" style="278" customWidth="1"/>
    <col min="13790" max="13792" width="6.625" style="278" customWidth="1"/>
    <col min="13793" max="13795" width="9" style="278" customWidth="1"/>
    <col min="13796" max="13796" width="10.75" style="278" customWidth="1"/>
    <col min="13797" max="13799" width="9" style="278" customWidth="1"/>
    <col min="13800" max="13800" width="10.25" style="278" bestFit="1" customWidth="1"/>
    <col min="13801" max="13803" width="9" style="278" customWidth="1"/>
    <col min="13804" max="13804" width="9.25" style="278" bestFit="1" customWidth="1"/>
    <col min="13805" max="13806" width="9" style="278" customWidth="1"/>
    <col min="13807" max="13807" width="9.125" style="278" bestFit="1" customWidth="1"/>
    <col min="13808" max="13808" width="9.5" style="278" bestFit="1" customWidth="1"/>
    <col min="13809" max="13810" width="5.375" style="278" customWidth="1"/>
    <col min="13811" max="13811" width="9.25" style="278" bestFit="1" customWidth="1"/>
    <col min="13812" max="13812" width="10.25" style="278" bestFit="1" customWidth="1"/>
    <col min="13813" max="13813" width="7.875" style="278" customWidth="1"/>
    <col min="13814" max="13816" width="5.5" style="278" customWidth="1"/>
    <col min="13817" max="13820" width="8.5" style="278" customWidth="1"/>
    <col min="13821" max="13821" width="12" style="278" customWidth="1"/>
    <col min="13822" max="13842" width="8.5" style="278" customWidth="1"/>
    <col min="13843" max="13844" width="6.75" style="278" customWidth="1"/>
    <col min="13845" max="13846" width="8.625" style="278" customWidth="1"/>
    <col min="13847" max="13849" width="6.75" style="278" customWidth="1"/>
    <col min="13850" max="13855" width="6.375" style="278" customWidth="1"/>
    <col min="13856" max="13856" width="9" style="278" customWidth="1"/>
    <col min="13857" max="13857" width="6.375" style="278" customWidth="1"/>
    <col min="13858" max="13864" width="6.25" style="278" customWidth="1"/>
    <col min="13865" max="13870" width="9" style="278" customWidth="1"/>
    <col min="13871" max="13874" width="6.375" style="278" customWidth="1"/>
    <col min="13875" max="13883" width="9" style="278" customWidth="1"/>
    <col min="13884" max="13941" width="3.625" style="278" customWidth="1"/>
    <col min="13942" max="13946" width="9" style="278" customWidth="1"/>
    <col min="13947" max="13956" width="8.25" style="278"/>
    <col min="13957" max="13957" width="14" style="278" customWidth="1"/>
    <col min="13958" max="13960" width="8.125" style="278" customWidth="1"/>
    <col min="13961" max="13966" width="6" style="278" customWidth="1"/>
    <col min="13967" max="13968" width="9" style="278" customWidth="1"/>
    <col min="13969" max="13969" width="16.375" style="278" customWidth="1"/>
    <col min="13970" max="13970" width="9" style="278" customWidth="1"/>
    <col min="13971" max="13972" width="6.875" style="278" customWidth="1"/>
    <col min="13973" max="13974" width="6.375" style="278" customWidth="1"/>
    <col min="13975" max="13975" width="9" style="278" customWidth="1"/>
    <col min="13976" max="13976" width="5.5" style="278" customWidth="1"/>
    <col min="13977" max="14012" width="9" style="278" customWidth="1"/>
    <col min="14013" max="14013" width="15.375" style="278" bestFit="1" customWidth="1"/>
    <col min="14014" max="14014" width="16.5" style="278" bestFit="1" customWidth="1"/>
    <col min="14015" max="14020" width="9" style="278" customWidth="1"/>
    <col min="14021" max="14027" width="6" style="278" customWidth="1"/>
    <col min="14028" max="14045" width="5.25" style="278" customWidth="1"/>
    <col min="14046" max="14048" width="6.625" style="278" customWidth="1"/>
    <col min="14049" max="14051" width="9" style="278" customWidth="1"/>
    <col min="14052" max="14052" width="10.75" style="278" customWidth="1"/>
    <col min="14053" max="14055" width="9" style="278" customWidth="1"/>
    <col min="14056" max="14056" width="10.25" style="278" bestFit="1" customWidth="1"/>
    <col min="14057" max="14059" width="9" style="278" customWidth="1"/>
    <col min="14060" max="14060" width="9.25" style="278" bestFit="1" customWidth="1"/>
    <col min="14061" max="14062" width="9" style="278" customWidth="1"/>
    <col min="14063" max="14063" width="9.125" style="278" bestFit="1" customWidth="1"/>
    <col min="14064" max="14064" width="9.5" style="278" bestFit="1" customWidth="1"/>
    <col min="14065" max="14066" width="5.375" style="278" customWidth="1"/>
    <col min="14067" max="14067" width="9.25" style="278" bestFit="1" customWidth="1"/>
    <col min="14068" max="14068" width="10.25" style="278" bestFit="1" customWidth="1"/>
    <col min="14069" max="14069" width="7.875" style="278" customWidth="1"/>
    <col min="14070" max="14072" width="5.5" style="278" customWidth="1"/>
    <col min="14073" max="14076" width="8.5" style="278" customWidth="1"/>
    <col min="14077" max="14077" width="12" style="278" customWidth="1"/>
    <col min="14078" max="14098" width="8.5" style="278" customWidth="1"/>
    <col min="14099" max="14100" width="6.75" style="278" customWidth="1"/>
    <col min="14101" max="14102" width="8.625" style="278" customWidth="1"/>
    <col min="14103" max="14105" width="6.75" style="278" customWidth="1"/>
    <col min="14106" max="14111" width="6.375" style="278" customWidth="1"/>
    <col min="14112" max="14112" width="9" style="278" customWidth="1"/>
    <col min="14113" max="14113" width="6.375" style="278" customWidth="1"/>
    <col min="14114" max="14120" width="6.25" style="278" customWidth="1"/>
    <col min="14121" max="14126" width="9" style="278" customWidth="1"/>
    <col min="14127" max="14130" width="6.375" style="278" customWidth="1"/>
    <col min="14131" max="14139" width="9" style="278" customWidth="1"/>
    <col min="14140" max="14197" width="3.625" style="278" customWidth="1"/>
    <col min="14198" max="14202" width="9" style="278" customWidth="1"/>
    <col min="14203" max="14212" width="8.25" style="278"/>
    <col min="14213" max="14213" width="14" style="278" customWidth="1"/>
    <col min="14214" max="14216" width="8.125" style="278" customWidth="1"/>
    <col min="14217" max="14222" width="6" style="278" customWidth="1"/>
    <col min="14223" max="14224" width="9" style="278" customWidth="1"/>
    <col min="14225" max="14225" width="16.375" style="278" customWidth="1"/>
    <col min="14226" max="14226" width="9" style="278" customWidth="1"/>
    <col min="14227" max="14228" width="6.875" style="278" customWidth="1"/>
    <col min="14229" max="14230" width="6.375" style="278" customWidth="1"/>
    <col min="14231" max="14231" width="9" style="278" customWidth="1"/>
    <col min="14232" max="14232" width="5.5" style="278" customWidth="1"/>
    <col min="14233" max="14268" width="9" style="278" customWidth="1"/>
    <col min="14269" max="14269" width="15.375" style="278" bestFit="1" customWidth="1"/>
    <col min="14270" max="14270" width="16.5" style="278" bestFit="1" customWidth="1"/>
    <col min="14271" max="14276" width="9" style="278" customWidth="1"/>
    <col min="14277" max="14283" width="6" style="278" customWidth="1"/>
    <col min="14284" max="14301" width="5.25" style="278" customWidth="1"/>
    <col min="14302" max="14304" width="6.625" style="278" customWidth="1"/>
    <col min="14305" max="14307" width="9" style="278" customWidth="1"/>
    <col min="14308" max="14308" width="10.75" style="278" customWidth="1"/>
    <col min="14309" max="14311" width="9" style="278" customWidth="1"/>
    <col min="14312" max="14312" width="10.25" style="278" bestFit="1" customWidth="1"/>
    <col min="14313" max="14315" width="9" style="278" customWidth="1"/>
    <col min="14316" max="14316" width="9.25" style="278" bestFit="1" customWidth="1"/>
    <col min="14317" max="14318" width="9" style="278" customWidth="1"/>
    <col min="14319" max="14319" width="9.125" style="278" bestFit="1" customWidth="1"/>
    <col min="14320" max="14320" width="9.5" style="278" bestFit="1" customWidth="1"/>
    <col min="14321" max="14322" width="5.375" style="278" customWidth="1"/>
    <col min="14323" max="14323" width="9.25" style="278" bestFit="1" customWidth="1"/>
    <col min="14324" max="14324" width="10.25" style="278" bestFit="1" customWidth="1"/>
    <col min="14325" max="14325" width="7.875" style="278" customWidth="1"/>
    <col min="14326" max="14328" width="5.5" style="278" customWidth="1"/>
    <col min="14329" max="14332" width="8.5" style="278" customWidth="1"/>
    <col min="14333" max="14333" width="12" style="278" customWidth="1"/>
    <col min="14334" max="14354" width="8.5" style="278" customWidth="1"/>
    <col min="14355" max="14356" width="6.75" style="278" customWidth="1"/>
    <col min="14357" max="14358" width="8.625" style="278" customWidth="1"/>
    <col min="14359" max="14361" width="6.75" style="278" customWidth="1"/>
    <col min="14362" max="14367" width="6.375" style="278" customWidth="1"/>
    <col min="14368" max="14368" width="9" style="278" customWidth="1"/>
    <col min="14369" max="14369" width="6.375" style="278" customWidth="1"/>
    <col min="14370" max="14376" width="6.25" style="278" customWidth="1"/>
    <col min="14377" max="14382" width="9" style="278" customWidth="1"/>
    <col min="14383" max="14386" width="6.375" style="278" customWidth="1"/>
    <col min="14387" max="14395" width="9" style="278" customWidth="1"/>
    <col min="14396" max="14453" width="3.625" style="278" customWidth="1"/>
    <col min="14454" max="14458" width="9" style="278" customWidth="1"/>
    <col min="14459" max="14468" width="8.25" style="278"/>
    <col min="14469" max="14469" width="14" style="278" customWidth="1"/>
    <col min="14470" max="14472" width="8.125" style="278" customWidth="1"/>
    <col min="14473" max="14478" width="6" style="278" customWidth="1"/>
    <col min="14479" max="14480" width="9" style="278" customWidth="1"/>
    <col min="14481" max="14481" width="16.375" style="278" customWidth="1"/>
    <col min="14482" max="14482" width="9" style="278" customWidth="1"/>
    <col min="14483" max="14484" width="6.875" style="278" customWidth="1"/>
    <col min="14485" max="14486" width="6.375" style="278" customWidth="1"/>
    <col min="14487" max="14487" width="9" style="278" customWidth="1"/>
    <col min="14488" max="14488" width="5.5" style="278" customWidth="1"/>
    <col min="14489" max="14524" width="9" style="278" customWidth="1"/>
    <col min="14525" max="14525" width="15.375" style="278" bestFit="1" customWidth="1"/>
    <col min="14526" max="14526" width="16.5" style="278" bestFit="1" customWidth="1"/>
    <col min="14527" max="14532" width="9" style="278" customWidth="1"/>
    <col min="14533" max="14539" width="6" style="278" customWidth="1"/>
    <col min="14540" max="14557" width="5.25" style="278" customWidth="1"/>
    <col min="14558" max="14560" width="6.625" style="278" customWidth="1"/>
    <col min="14561" max="14563" width="9" style="278" customWidth="1"/>
    <col min="14564" max="14564" width="10.75" style="278" customWidth="1"/>
    <col min="14565" max="14567" width="9" style="278" customWidth="1"/>
    <col min="14568" max="14568" width="10.25" style="278" bestFit="1" customWidth="1"/>
    <col min="14569" max="14571" width="9" style="278" customWidth="1"/>
    <col min="14572" max="14572" width="9.25" style="278" bestFit="1" customWidth="1"/>
    <col min="14573" max="14574" width="9" style="278" customWidth="1"/>
    <col min="14575" max="14575" width="9.125" style="278" bestFit="1" customWidth="1"/>
    <col min="14576" max="14576" width="9.5" style="278" bestFit="1" customWidth="1"/>
    <col min="14577" max="14578" width="5.375" style="278" customWidth="1"/>
    <col min="14579" max="14579" width="9.25" style="278" bestFit="1" customWidth="1"/>
    <col min="14580" max="14580" width="10.25" style="278" bestFit="1" customWidth="1"/>
    <col min="14581" max="14581" width="7.875" style="278" customWidth="1"/>
    <col min="14582" max="14584" width="5.5" style="278" customWidth="1"/>
    <col min="14585" max="14588" width="8.5" style="278" customWidth="1"/>
    <col min="14589" max="14589" width="12" style="278" customWidth="1"/>
    <col min="14590" max="14610" width="8.5" style="278" customWidth="1"/>
    <col min="14611" max="14612" width="6.75" style="278" customWidth="1"/>
    <col min="14613" max="14614" width="8.625" style="278" customWidth="1"/>
    <col min="14615" max="14617" width="6.75" style="278" customWidth="1"/>
    <col min="14618" max="14623" width="6.375" style="278" customWidth="1"/>
    <col min="14624" max="14624" width="9" style="278" customWidth="1"/>
    <col min="14625" max="14625" width="6.375" style="278" customWidth="1"/>
    <col min="14626" max="14632" width="6.25" style="278" customWidth="1"/>
    <col min="14633" max="14638" width="9" style="278" customWidth="1"/>
    <col min="14639" max="14642" width="6.375" style="278" customWidth="1"/>
    <col min="14643" max="14651" width="9" style="278" customWidth="1"/>
    <col min="14652" max="14709" width="3.625" style="278" customWidth="1"/>
    <col min="14710" max="14714" width="9" style="278" customWidth="1"/>
    <col min="14715" max="14724" width="8.25" style="278"/>
    <col min="14725" max="14725" width="14" style="278" customWidth="1"/>
    <col min="14726" max="14728" width="8.125" style="278" customWidth="1"/>
    <col min="14729" max="14734" width="6" style="278" customWidth="1"/>
    <col min="14735" max="14736" width="9" style="278" customWidth="1"/>
    <col min="14737" max="14737" width="16.375" style="278" customWidth="1"/>
    <col min="14738" max="14738" width="9" style="278" customWidth="1"/>
    <col min="14739" max="14740" width="6.875" style="278" customWidth="1"/>
    <col min="14741" max="14742" width="6.375" style="278" customWidth="1"/>
    <col min="14743" max="14743" width="9" style="278" customWidth="1"/>
    <col min="14744" max="14744" width="5.5" style="278" customWidth="1"/>
    <col min="14745" max="14780" width="9" style="278" customWidth="1"/>
    <col min="14781" max="14781" width="15.375" style="278" bestFit="1" customWidth="1"/>
    <col min="14782" max="14782" width="16.5" style="278" bestFit="1" customWidth="1"/>
    <col min="14783" max="14788" width="9" style="278" customWidth="1"/>
    <col min="14789" max="14795" width="6" style="278" customWidth="1"/>
    <col min="14796" max="14813" width="5.25" style="278" customWidth="1"/>
    <col min="14814" max="14816" width="6.625" style="278" customWidth="1"/>
    <col min="14817" max="14819" width="9" style="278" customWidth="1"/>
    <col min="14820" max="14820" width="10.75" style="278" customWidth="1"/>
    <col min="14821" max="14823" width="9" style="278" customWidth="1"/>
    <col min="14824" max="14824" width="10.25" style="278" bestFit="1" customWidth="1"/>
    <col min="14825" max="14827" width="9" style="278" customWidth="1"/>
    <col min="14828" max="14828" width="9.25" style="278" bestFit="1" customWidth="1"/>
    <col min="14829" max="14830" width="9" style="278" customWidth="1"/>
    <col min="14831" max="14831" width="9.125" style="278" bestFit="1" customWidth="1"/>
    <col min="14832" max="14832" width="9.5" style="278" bestFit="1" customWidth="1"/>
    <col min="14833" max="14834" width="5.375" style="278" customWidth="1"/>
    <col min="14835" max="14835" width="9.25" style="278" bestFit="1" customWidth="1"/>
    <col min="14836" max="14836" width="10.25" style="278" bestFit="1" customWidth="1"/>
    <col min="14837" max="14837" width="7.875" style="278" customWidth="1"/>
    <col min="14838" max="14840" width="5.5" style="278" customWidth="1"/>
    <col min="14841" max="14844" width="8.5" style="278" customWidth="1"/>
    <col min="14845" max="14845" width="12" style="278" customWidth="1"/>
    <col min="14846" max="14866" width="8.5" style="278" customWidth="1"/>
    <col min="14867" max="14868" width="6.75" style="278" customWidth="1"/>
    <col min="14869" max="14870" width="8.625" style="278" customWidth="1"/>
    <col min="14871" max="14873" width="6.75" style="278" customWidth="1"/>
    <col min="14874" max="14879" width="6.375" style="278" customWidth="1"/>
    <col min="14880" max="14880" width="9" style="278" customWidth="1"/>
    <col min="14881" max="14881" width="6.375" style="278" customWidth="1"/>
    <col min="14882" max="14888" width="6.25" style="278" customWidth="1"/>
    <col min="14889" max="14894" width="9" style="278" customWidth="1"/>
    <col min="14895" max="14898" width="6.375" style="278" customWidth="1"/>
    <col min="14899" max="14907" width="9" style="278" customWidth="1"/>
    <col min="14908" max="14965" width="3.625" style="278" customWidth="1"/>
    <col min="14966" max="14970" width="9" style="278" customWidth="1"/>
    <col min="14971" max="14980" width="8.25" style="278"/>
    <col min="14981" max="14981" width="14" style="278" customWidth="1"/>
    <col min="14982" max="14984" width="8.125" style="278" customWidth="1"/>
    <col min="14985" max="14990" width="6" style="278" customWidth="1"/>
    <col min="14991" max="14992" width="9" style="278" customWidth="1"/>
    <col min="14993" max="14993" width="16.375" style="278" customWidth="1"/>
    <col min="14994" max="14994" width="9" style="278" customWidth="1"/>
    <col min="14995" max="14996" width="6.875" style="278" customWidth="1"/>
    <col min="14997" max="14998" width="6.375" style="278" customWidth="1"/>
    <col min="14999" max="14999" width="9" style="278" customWidth="1"/>
    <col min="15000" max="15000" width="5.5" style="278" customWidth="1"/>
    <col min="15001" max="15036" width="9" style="278" customWidth="1"/>
    <col min="15037" max="15037" width="15.375" style="278" bestFit="1" customWidth="1"/>
    <col min="15038" max="15038" width="16.5" style="278" bestFit="1" customWidth="1"/>
    <col min="15039" max="15044" width="9" style="278" customWidth="1"/>
    <col min="15045" max="15051" width="6" style="278" customWidth="1"/>
    <col min="15052" max="15069" width="5.25" style="278" customWidth="1"/>
    <col min="15070" max="15072" width="6.625" style="278" customWidth="1"/>
    <col min="15073" max="15075" width="9" style="278" customWidth="1"/>
    <col min="15076" max="15076" width="10.75" style="278" customWidth="1"/>
    <col min="15077" max="15079" width="9" style="278" customWidth="1"/>
    <col min="15080" max="15080" width="10.25" style="278" bestFit="1" customWidth="1"/>
    <col min="15081" max="15083" width="9" style="278" customWidth="1"/>
    <col min="15084" max="15084" width="9.25" style="278" bestFit="1" customWidth="1"/>
    <col min="15085" max="15086" width="9" style="278" customWidth="1"/>
    <col min="15087" max="15087" width="9.125" style="278" bestFit="1" customWidth="1"/>
    <col min="15088" max="15088" width="9.5" style="278" bestFit="1" customWidth="1"/>
    <col min="15089" max="15090" width="5.375" style="278" customWidth="1"/>
    <col min="15091" max="15091" width="9.25" style="278" bestFit="1" customWidth="1"/>
    <col min="15092" max="15092" width="10.25" style="278" bestFit="1" customWidth="1"/>
    <col min="15093" max="15093" width="7.875" style="278" customWidth="1"/>
    <col min="15094" max="15096" width="5.5" style="278" customWidth="1"/>
    <col min="15097" max="15100" width="8.5" style="278" customWidth="1"/>
    <col min="15101" max="15101" width="12" style="278" customWidth="1"/>
    <col min="15102" max="15122" width="8.5" style="278" customWidth="1"/>
    <col min="15123" max="15124" width="6.75" style="278" customWidth="1"/>
    <col min="15125" max="15126" width="8.625" style="278" customWidth="1"/>
    <col min="15127" max="15129" width="6.75" style="278" customWidth="1"/>
    <col min="15130" max="15135" width="6.375" style="278" customWidth="1"/>
    <col min="15136" max="15136" width="9" style="278" customWidth="1"/>
    <col min="15137" max="15137" width="6.375" style="278" customWidth="1"/>
    <col min="15138" max="15144" width="6.25" style="278" customWidth="1"/>
    <col min="15145" max="15150" width="9" style="278" customWidth="1"/>
    <col min="15151" max="15154" width="6.375" style="278" customWidth="1"/>
    <col min="15155" max="15163" width="9" style="278" customWidth="1"/>
    <col min="15164" max="15221" width="3.625" style="278" customWidth="1"/>
    <col min="15222" max="15226" width="9" style="278" customWidth="1"/>
    <col min="15227" max="15236" width="8.25" style="278"/>
    <col min="15237" max="15237" width="14" style="278" customWidth="1"/>
    <col min="15238" max="15240" width="8.125" style="278" customWidth="1"/>
    <col min="15241" max="15246" width="6" style="278" customWidth="1"/>
    <col min="15247" max="15248" width="9" style="278" customWidth="1"/>
    <col min="15249" max="15249" width="16.375" style="278" customWidth="1"/>
    <col min="15250" max="15250" width="9" style="278" customWidth="1"/>
    <col min="15251" max="15252" width="6.875" style="278" customWidth="1"/>
    <col min="15253" max="15254" width="6.375" style="278" customWidth="1"/>
    <col min="15255" max="15255" width="9" style="278" customWidth="1"/>
    <col min="15256" max="15256" width="5.5" style="278" customWidth="1"/>
    <col min="15257" max="15292" width="9" style="278" customWidth="1"/>
    <col min="15293" max="15293" width="15.375" style="278" bestFit="1" customWidth="1"/>
    <col min="15294" max="15294" width="16.5" style="278" bestFit="1" customWidth="1"/>
    <col min="15295" max="15300" width="9" style="278" customWidth="1"/>
    <col min="15301" max="15307" width="6" style="278" customWidth="1"/>
    <col min="15308" max="15325" width="5.25" style="278" customWidth="1"/>
    <col min="15326" max="15328" width="6.625" style="278" customWidth="1"/>
    <col min="15329" max="15331" width="9" style="278" customWidth="1"/>
    <col min="15332" max="15332" width="10.75" style="278" customWidth="1"/>
    <col min="15333" max="15335" width="9" style="278" customWidth="1"/>
    <col min="15336" max="15336" width="10.25" style="278" bestFit="1" customWidth="1"/>
    <col min="15337" max="15339" width="9" style="278" customWidth="1"/>
    <col min="15340" max="15340" width="9.25" style="278" bestFit="1" customWidth="1"/>
    <col min="15341" max="15342" width="9" style="278" customWidth="1"/>
    <col min="15343" max="15343" width="9.125" style="278" bestFit="1" customWidth="1"/>
    <col min="15344" max="15344" width="9.5" style="278" bestFit="1" customWidth="1"/>
    <col min="15345" max="15346" width="5.375" style="278" customWidth="1"/>
    <col min="15347" max="15347" width="9.25" style="278" bestFit="1" customWidth="1"/>
    <col min="15348" max="15348" width="10.25" style="278" bestFit="1" customWidth="1"/>
    <col min="15349" max="15349" width="7.875" style="278" customWidth="1"/>
    <col min="15350" max="15352" width="5.5" style="278" customWidth="1"/>
    <col min="15353" max="15356" width="8.5" style="278" customWidth="1"/>
    <col min="15357" max="15357" width="12" style="278" customWidth="1"/>
    <col min="15358" max="15378" width="8.5" style="278" customWidth="1"/>
    <col min="15379" max="15380" width="6.75" style="278" customWidth="1"/>
    <col min="15381" max="15382" width="8.625" style="278" customWidth="1"/>
    <col min="15383" max="15385" width="6.75" style="278" customWidth="1"/>
    <col min="15386" max="15391" width="6.375" style="278" customWidth="1"/>
    <col min="15392" max="15392" width="9" style="278" customWidth="1"/>
    <col min="15393" max="15393" width="6.375" style="278" customWidth="1"/>
    <col min="15394" max="15400" width="6.25" style="278" customWidth="1"/>
    <col min="15401" max="15406" width="9" style="278" customWidth="1"/>
    <col min="15407" max="15410" width="6.375" style="278" customWidth="1"/>
    <col min="15411" max="15419" width="9" style="278" customWidth="1"/>
    <col min="15420" max="15477" width="3.625" style="278" customWidth="1"/>
    <col min="15478" max="15482" width="9" style="278" customWidth="1"/>
    <col min="15483" max="15492" width="8.25" style="278"/>
    <col min="15493" max="15493" width="14" style="278" customWidth="1"/>
    <col min="15494" max="15496" width="8.125" style="278" customWidth="1"/>
    <col min="15497" max="15502" width="6" style="278" customWidth="1"/>
    <col min="15503" max="15504" width="9" style="278" customWidth="1"/>
    <col min="15505" max="15505" width="16.375" style="278" customWidth="1"/>
    <col min="15506" max="15506" width="9" style="278" customWidth="1"/>
    <col min="15507" max="15508" width="6.875" style="278" customWidth="1"/>
    <col min="15509" max="15510" width="6.375" style="278" customWidth="1"/>
    <col min="15511" max="15511" width="9" style="278" customWidth="1"/>
    <col min="15512" max="15512" width="5.5" style="278" customWidth="1"/>
    <col min="15513" max="15548" width="9" style="278" customWidth="1"/>
    <col min="15549" max="15549" width="15.375" style="278" bestFit="1" customWidth="1"/>
    <col min="15550" max="15550" width="16.5" style="278" bestFit="1" customWidth="1"/>
    <col min="15551" max="15556" width="9" style="278" customWidth="1"/>
    <col min="15557" max="15563" width="6" style="278" customWidth="1"/>
    <col min="15564" max="15581" width="5.25" style="278" customWidth="1"/>
    <col min="15582" max="15584" width="6.625" style="278" customWidth="1"/>
    <col min="15585" max="15587" width="9" style="278" customWidth="1"/>
    <col min="15588" max="15588" width="10.75" style="278" customWidth="1"/>
    <col min="15589" max="15591" width="9" style="278" customWidth="1"/>
    <col min="15592" max="15592" width="10.25" style="278" bestFit="1" customWidth="1"/>
    <col min="15593" max="15595" width="9" style="278" customWidth="1"/>
    <col min="15596" max="15596" width="9.25" style="278" bestFit="1" customWidth="1"/>
    <col min="15597" max="15598" width="9" style="278" customWidth="1"/>
    <col min="15599" max="15599" width="9.125" style="278" bestFit="1" customWidth="1"/>
    <col min="15600" max="15600" width="9.5" style="278" bestFit="1" customWidth="1"/>
    <col min="15601" max="15602" width="5.375" style="278" customWidth="1"/>
    <col min="15603" max="15603" width="9.25" style="278" bestFit="1" customWidth="1"/>
    <col min="15604" max="15604" width="10.25" style="278" bestFit="1" customWidth="1"/>
    <col min="15605" max="15605" width="7.875" style="278" customWidth="1"/>
    <col min="15606" max="15608" width="5.5" style="278" customWidth="1"/>
    <col min="15609" max="15612" width="8.5" style="278" customWidth="1"/>
    <col min="15613" max="15613" width="12" style="278" customWidth="1"/>
    <col min="15614" max="15634" width="8.5" style="278" customWidth="1"/>
    <col min="15635" max="15636" width="6.75" style="278" customWidth="1"/>
    <col min="15637" max="15638" width="8.625" style="278" customWidth="1"/>
    <col min="15639" max="15641" width="6.75" style="278" customWidth="1"/>
    <col min="15642" max="15647" width="6.375" style="278" customWidth="1"/>
    <col min="15648" max="15648" width="9" style="278" customWidth="1"/>
    <col min="15649" max="15649" width="6.375" style="278" customWidth="1"/>
    <col min="15650" max="15656" width="6.25" style="278" customWidth="1"/>
    <col min="15657" max="15662" width="9" style="278" customWidth="1"/>
    <col min="15663" max="15666" width="6.375" style="278" customWidth="1"/>
    <col min="15667" max="15675" width="9" style="278" customWidth="1"/>
    <col min="15676" max="15733" width="3.625" style="278" customWidth="1"/>
    <col min="15734" max="15738" width="9" style="278" customWidth="1"/>
    <col min="15739" max="15748" width="8.25" style="278"/>
    <col min="15749" max="15749" width="14" style="278" customWidth="1"/>
    <col min="15750" max="15752" width="8.125" style="278" customWidth="1"/>
    <col min="15753" max="15758" width="6" style="278" customWidth="1"/>
    <col min="15759" max="15760" width="9" style="278" customWidth="1"/>
    <col min="15761" max="15761" width="16.375" style="278" customWidth="1"/>
    <col min="15762" max="15762" width="9" style="278" customWidth="1"/>
    <col min="15763" max="15764" width="6.875" style="278" customWidth="1"/>
    <col min="15765" max="15766" width="6.375" style="278" customWidth="1"/>
    <col min="15767" max="15767" width="9" style="278" customWidth="1"/>
    <col min="15768" max="15768" width="5.5" style="278" customWidth="1"/>
    <col min="15769" max="15804" width="9" style="278" customWidth="1"/>
    <col min="15805" max="15805" width="15.375" style="278" bestFit="1" customWidth="1"/>
    <col min="15806" max="15806" width="16.5" style="278" bestFit="1" customWidth="1"/>
    <col min="15807" max="15812" width="9" style="278" customWidth="1"/>
    <col min="15813" max="15819" width="6" style="278" customWidth="1"/>
    <col min="15820" max="15837" width="5.25" style="278" customWidth="1"/>
    <col min="15838" max="15840" width="6.625" style="278" customWidth="1"/>
    <col min="15841" max="15843" width="9" style="278" customWidth="1"/>
    <col min="15844" max="15844" width="10.75" style="278" customWidth="1"/>
    <col min="15845" max="15847" width="9" style="278" customWidth="1"/>
    <col min="15848" max="15848" width="10.25" style="278" bestFit="1" customWidth="1"/>
    <col min="15849" max="15851" width="9" style="278" customWidth="1"/>
    <col min="15852" max="15852" width="9.25" style="278" bestFit="1" customWidth="1"/>
    <col min="15853" max="15854" width="9" style="278" customWidth="1"/>
    <col min="15855" max="15855" width="9.125" style="278" bestFit="1" customWidth="1"/>
    <col min="15856" max="15856" width="9.5" style="278" bestFit="1" customWidth="1"/>
    <col min="15857" max="15858" width="5.375" style="278" customWidth="1"/>
    <col min="15859" max="15859" width="9.25" style="278" bestFit="1" customWidth="1"/>
    <col min="15860" max="15860" width="10.25" style="278" bestFit="1" customWidth="1"/>
    <col min="15861" max="15861" width="7.875" style="278" customWidth="1"/>
    <col min="15862" max="15864" width="5.5" style="278" customWidth="1"/>
    <col min="15865" max="15868" width="8.5" style="278" customWidth="1"/>
    <col min="15869" max="15869" width="12" style="278" customWidth="1"/>
    <col min="15870" max="15890" width="8.5" style="278" customWidth="1"/>
    <col min="15891" max="15892" width="6.75" style="278" customWidth="1"/>
    <col min="15893" max="15894" width="8.625" style="278" customWidth="1"/>
    <col min="15895" max="15897" width="6.75" style="278" customWidth="1"/>
    <col min="15898" max="15903" width="6.375" style="278" customWidth="1"/>
    <col min="15904" max="15904" width="9" style="278" customWidth="1"/>
    <col min="15905" max="15905" width="6.375" style="278" customWidth="1"/>
    <col min="15906" max="15912" width="6.25" style="278" customWidth="1"/>
    <col min="15913" max="15918" width="9" style="278" customWidth="1"/>
    <col min="15919" max="15922" width="6.375" style="278" customWidth="1"/>
    <col min="15923" max="15931" width="9" style="278" customWidth="1"/>
    <col min="15932" max="15989" width="3.625" style="278" customWidth="1"/>
    <col min="15990" max="15994" width="9" style="278" customWidth="1"/>
    <col min="15995" max="16004" width="8.25" style="278"/>
    <col min="16005" max="16005" width="14" style="278" customWidth="1"/>
    <col min="16006" max="16008" width="8.125" style="278" customWidth="1"/>
    <col min="16009" max="16014" width="6" style="278" customWidth="1"/>
    <col min="16015" max="16016" width="9" style="278" customWidth="1"/>
    <col min="16017" max="16017" width="16.375" style="278" customWidth="1"/>
    <col min="16018" max="16018" width="9" style="278" customWidth="1"/>
    <col min="16019" max="16020" width="6.875" style="278" customWidth="1"/>
    <col min="16021" max="16022" width="6.375" style="278" customWidth="1"/>
    <col min="16023" max="16023" width="9" style="278" customWidth="1"/>
    <col min="16024" max="16024" width="5.5" style="278" customWidth="1"/>
    <col min="16025" max="16060" width="9" style="278" customWidth="1"/>
    <col min="16061" max="16061" width="15.375" style="278" bestFit="1" customWidth="1"/>
    <col min="16062" max="16062" width="16.5" style="278" bestFit="1" customWidth="1"/>
    <col min="16063" max="16068" width="9" style="278" customWidth="1"/>
    <col min="16069" max="16075" width="6" style="278" customWidth="1"/>
    <col min="16076" max="16093" width="5.25" style="278" customWidth="1"/>
    <col min="16094" max="16096" width="6.625" style="278" customWidth="1"/>
    <col min="16097" max="16099" width="9" style="278" customWidth="1"/>
    <col min="16100" max="16100" width="10.75" style="278" customWidth="1"/>
    <col min="16101" max="16103" width="9" style="278" customWidth="1"/>
    <col min="16104" max="16104" width="10.25" style="278" bestFit="1" customWidth="1"/>
    <col min="16105" max="16107" width="9" style="278" customWidth="1"/>
    <col min="16108" max="16108" width="9.25" style="278" bestFit="1" customWidth="1"/>
    <col min="16109" max="16110" width="9" style="278" customWidth="1"/>
    <col min="16111" max="16111" width="9.125" style="278" bestFit="1" customWidth="1"/>
    <col min="16112" max="16112" width="9.5" style="278" bestFit="1" customWidth="1"/>
    <col min="16113" max="16114" width="5.375" style="278" customWidth="1"/>
    <col min="16115" max="16115" width="9.25" style="278" bestFit="1" customWidth="1"/>
    <col min="16116" max="16116" width="10.25" style="278" bestFit="1" customWidth="1"/>
    <col min="16117" max="16117" width="7.875" style="278" customWidth="1"/>
    <col min="16118" max="16120" width="5.5" style="278" customWidth="1"/>
    <col min="16121" max="16124" width="8.5" style="278" customWidth="1"/>
    <col min="16125" max="16125" width="12" style="278" customWidth="1"/>
    <col min="16126" max="16146" width="8.5" style="278" customWidth="1"/>
    <col min="16147" max="16148" width="6.75" style="278" customWidth="1"/>
    <col min="16149" max="16150" width="8.625" style="278" customWidth="1"/>
    <col min="16151" max="16153" width="6.75" style="278" customWidth="1"/>
    <col min="16154" max="16159" width="6.375" style="278" customWidth="1"/>
    <col min="16160" max="16160" width="9" style="278" customWidth="1"/>
    <col min="16161" max="16161" width="6.375" style="278" customWidth="1"/>
    <col min="16162" max="16168" width="6.25" style="278" customWidth="1"/>
    <col min="16169" max="16174" width="9" style="278" customWidth="1"/>
    <col min="16175" max="16178" width="6.375" style="278" customWidth="1"/>
    <col min="16179" max="16187" width="9" style="278" customWidth="1"/>
    <col min="16188" max="16245" width="3.625" style="278" customWidth="1"/>
    <col min="16246" max="16250" width="9" style="278" customWidth="1"/>
    <col min="16251" max="16260" width="8.25" style="278"/>
    <col min="16261" max="16261" width="14" style="278" customWidth="1"/>
    <col min="16262" max="16264" width="8.125" style="278" customWidth="1"/>
    <col min="16265" max="16270" width="6" style="278" customWidth="1"/>
    <col min="16271" max="16272" width="9" style="278" customWidth="1"/>
    <col min="16273" max="16273" width="16.375" style="278" customWidth="1"/>
    <col min="16274" max="16274" width="9" style="278" customWidth="1"/>
    <col min="16275" max="16276" width="6.875" style="278" customWidth="1"/>
    <col min="16277" max="16278" width="6.375" style="278" customWidth="1"/>
    <col min="16279" max="16279" width="9" style="278" customWidth="1"/>
    <col min="16280" max="16280" width="5.5" style="278" customWidth="1"/>
    <col min="16281" max="16316" width="9" style="278" customWidth="1"/>
    <col min="16317" max="16317" width="15.375" style="278" bestFit="1" customWidth="1"/>
    <col min="16318" max="16318" width="16.5" style="278" bestFit="1" customWidth="1"/>
    <col min="16319" max="16324" width="9" style="278" customWidth="1"/>
    <col min="16325" max="16331" width="6" style="278" customWidth="1"/>
    <col min="16332" max="16349" width="5.25" style="278" customWidth="1"/>
    <col min="16350" max="16352" width="6.625" style="278" customWidth="1"/>
    <col min="16353" max="16355" width="9" style="278" customWidth="1"/>
    <col min="16356" max="16356" width="10.75" style="278" customWidth="1"/>
    <col min="16357" max="16359" width="9" style="278" customWidth="1"/>
    <col min="16360" max="16360" width="10.25" style="278" bestFit="1" customWidth="1"/>
    <col min="16361" max="16363" width="9" style="278" customWidth="1"/>
    <col min="16364" max="16364" width="9.25" style="278" bestFit="1" customWidth="1"/>
    <col min="16365" max="16366" width="9" style="278" customWidth="1"/>
    <col min="16367" max="16367" width="9.125" style="278" bestFit="1" customWidth="1"/>
    <col min="16368" max="16368" width="9.5" style="278" bestFit="1" customWidth="1"/>
    <col min="16369" max="16370" width="5.375" style="278" customWidth="1"/>
    <col min="16371" max="16371" width="9.25" style="278" bestFit="1" customWidth="1"/>
    <col min="16372" max="16372" width="10.25" style="278" bestFit="1" customWidth="1"/>
    <col min="16373" max="16373" width="7.875" style="278" customWidth="1"/>
    <col min="16374" max="16376" width="5.5" style="278" customWidth="1"/>
    <col min="16377" max="16384" width="8.5" style="278" customWidth="1"/>
  </cols>
  <sheetData>
    <row r="1" spans="1:391" s="262" customFormat="1" ht="12">
      <c r="A1" s="261">
        <v>1</v>
      </c>
      <c r="B1" s="261">
        <v>2</v>
      </c>
      <c r="C1" s="261">
        <v>3</v>
      </c>
      <c r="D1" s="261">
        <v>4</v>
      </c>
      <c r="E1" s="261">
        <v>5</v>
      </c>
      <c r="F1" s="261">
        <v>6</v>
      </c>
      <c r="G1" s="261">
        <v>7</v>
      </c>
      <c r="H1" s="261">
        <v>8</v>
      </c>
      <c r="I1" s="261">
        <v>9</v>
      </c>
      <c r="J1" s="261">
        <v>10</v>
      </c>
      <c r="K1" s="261">
        <v>11</v>
      </c>
      <c r="L1" s="261">
        <v>12</v>
      </c>
      <c r="M1" s="261">
        <v>13</v>
      </c>
      <c r="N1" s="261">
        <v>14</v>
      </c>
      <c r="O1" s="261">
        <v>15</v>
      </c>
      <c r="P1" s="261">
        <v>16</v>
      </c>
      <c r="Q1" s="261">
        <v>17</v>
      </c>
      <c r="R1" s="261">
        <v>18</v>
      </c>
      <c r="S1" s="261">
        <v>19</v>
      </c>
      <c r="T1" s="261">
        <v>20</v>
      </c>
      <c r="U1" s="261">
        <v>21</v>
      </c>
      <c r="V1" s="261">
        <v>22</v>
      </c>
      <c r="W1" s="261">
        <v>23</v>
      </c>
      <c r="X1" s="261">
        <v>24</v>
      </c>
      <c r="Y1" s="261">
        <v>25</v>
      </c>
      <c r="Z1" s="261">
        <v>26</v>
      </c>
      <c r="AA1" s="261">
        <v>27</v>
      </c>
      <c r="AB1" s="261">
        <v>28</v>
      </c>
      <c r="AC1" s="261">
        <v>29</v>
      </c>
      <c r="AD1" s="261">
        <v>30</v>
      </c>
      <c r="AE1" s="261">
        <v>31</v>
      </c>
      <c r="AF1" s="261">
        <v>32</v>
      </c>
      <c r="AG1" s="261">
        <v>33</v>
      </c>
      <c r="AH1" s="261">
        <v>34</v>
      </c>
      <c r="AI1" s="261">
        <v>35</v>
      </c>
      <c r="AJ1" s="261">
        <v>36</v>
      </c>
      <c r="AK1" s="261">
        <v>37</v>
      </c>
      <c r="AL1" s="261">
        <v>38</v>
      </c>
      <c r="AM1" s="261">
        <v>39</v>
      </c>
      <c r="AN1" s="261">
        <v>40</v>
      </c>
      <c r="AO1" s="261">
        <v>41</v>
      </c>
      <c r="AP1" s="261">
        <v>42</v>
      </c>
      <c r="AQ1" s="261">
        <v>43</v>
      </c>
      <c r="AR1" s="261">
        <v>44</v>
      </c>
      <c r="AS1" s="261">
        <v>45</v>
      </c>
      <c r="AT1" s="261">
        <v>46</v>
      </c>
      <c r="AU1" s="261">
        <v>47</v>
      </c>
      <c r="AV1" s="261">
        <v>48</v>
      </c>
      <c r="AW1" s="261">
        <v>49</v>
      </c>
      <c r="AX1" s="261">
        <v>50</v>
      </c>
      <c r="AY1" s="261">
        <v>51</v>
      </c>
      <c r="AZ1" s="261">
        <v>52</v>
      </c>
      <c r="BA1" s="261">
        <v>53</v>
      </c>
      <c r="BB1" s="261">
        <v>54</v>
      </c>
      <c r="BC1" s="261">
        <v>55</v>
      </c>
      <c r="BD1" s="261">
        <v>56</v>
      </c>
      <c r="BE1" s="261">
        <v>57</v>
      </c>
      <c r="BF1" s="261">
        <v>58</v>
      </c>
      <c r="BG1" s="261">
        <v>59</v>
      </c>
      <c r="BH1" s="261">
        <v>60</v>
      </c>
      <c r="BI1" s="261">
        <v>61</v>
      </c>
      <c r="BJ1" s="261">
        <v>62</v>
      </c>
      <c r="BK1" s="261">
        <v>63</v>
      </c>
      <c r="BL1" s="261">
        <v>64</v>
      </c>
      <c r="BM1" s="261">
        <v>65</v>
      </c>
      <c r="BN1" s="261">
        <v>66</v>
      </c>
      <c r="BO1" s="261">
        <v>67</v>
      </c>
      <c r="BP1" s="261">
        <v>68</v>
      </c>
      <c r="BQ1" s="261">
        <v>69</v>
      </c>
      <c r="BR1" s="261">
        <v>70</v>
      </c>
      <c r="BS1" s="261">
        <v>71</v>
      </c>
      <c r="BT1" s="261">
        <v>72</v>
      </c>
      <c r="BU1" s="261">
        <v>73</v>
      </c>
      <c r="BV1" s="261">
        <v>74</v>
      </c>
      <c r="BW1" s="261">
        <v>75</v>
      </c>
      <c r="BX1" s="261">
        <v>76</v>
      </c>
      <c r="BY1" s="261">
        <v>77</v>
      </c>
      <c r="BZ1" s="261">
        <v>78</v>
      </c>
      <c r="CA1" s="261">
        <v>79</v>
      </c>
      <c r="CB1" s="261">
        <v>80</v>
      </c>
      <c r="CC1" s="261">
        <v>81</v>
      </c>
      <c r="CD1" s="261">
        <v>82</v>
      </c>
      <c r="CE1" s="261">
        <v>83</v>
      </c>
      <c r="CF1" s="261">
        <v>84</v>
      </c>
      <c r="CG1" s="261">
        <v>85</v>
      </c>
      <c r="CH1" s="261">
        <v>86</v>
      </c>
      <c r="CI1" s="261">
        <v>87</v>
      </c>
      <c r="CJ1" s="261">
        <v>88</v>
      </c>
      <c r="CK1" s="261">
        <v>89</v>
      </c>
      <c r="CL1" s="261">
        <v>90</v>
      </c>
      <c r="CM1" s="261">
        <v>91</v>
      </c>
      <c r="CN1" s="261">
        <v>92</v>
      </c>
      <c r="CO1" s="261">
        <v>93</v>
      </c>
      <c r="CP1" s="261">
        <v>94</v>
      </c>
      <c r="CQ1" s="261">
        <v>95</v>
      </c>
      <c r="CR1" s="261">
        <v>96</v>
      </c>
      <c r="CS1" s="261">
        <v>97</v>
      </c>
      <c r="CT1" s="261">
        <v>98</v>
      </c>
      <c r="CU1" s="261">
        <v>99</v>
      </c>
      <c r="CV1" s="261">
        <v>100</v>
      </c>
      <c r="CW1" s="261">
        <v>101</v>
      </c>
      <c r="CX1" s="261">
        <v>102</v>
      </c>
      <c r="CY1" s="261">
        <v>103</v>
      </c>
      <c r="CZ1" s="261">
        <v>104</v>
      </c>
      <c r="DA1" s="261">
        <v>105</v>
      </c>
      <c r="DB1" s="261">
        <v>106</v>
      </c>
      <c r="DC1" s="261">
        <v>107</v>
      </c>
      <c r="DD1" s="261">
        <v>108</v>
      </c>
      <c r="DE1" s="261">
        <v>109</v>
      </c>
      <c r="DF1" s="261">
        <v>110</v>
      </c>
      <c r="DG1" s="261">
        <v>111</v>
      </c>
      <c r="DH1" s="261">
        <v>112</v>
      </c>
      <c r="DI1" s="261">
        <v>113</v>
      </c>
      <c r="DJ1" s="261">
        <v>114</v>
      </c>
      <c r="DK1" s="261">
        <v>115</v>
      </c>
      <c r="DL1" s="261">
        <v>116</v>
      </c>
      <c r="DM1" s="261">
        <v>117</v>
      </c>
      <c r="DN1" s="261">
        <v>118</v>
      </c>
      <c r="DO1" s="261">
        <v>119</v>
      </c>
      <c r="DP1" s="261">
        <v>120</v>
      </c>
      <c r="DQ1" s="261">
        <v>121</v>
      </c>
      <c r="DR1" s="261">
        <v>122</v>
      </c>
      <c r="DS1" s="261">
        <v>123</v>
      </c>
      <c r="DT1" s="261">
        <v>124</v>
      </c>
      <c r="DU1" s="261">
        <v>125</v>
      </c>
      <c r="DV1" s="261">
        <v>126</v>
      </c>
      <c r="DW1" s="261">
        <v>127</v>
      </c>
      <c r="DX1" s="261">
        <v>128</v>
      </c>
      <c r="DY1" s="261">
        <v>129</v>
      </c>
      <c r="DZ1" s="261">
        <v>130</v>
      </c>
      <c r="EA1" s="261">
        <v>131</v>
      </c>
      <c r="EB1" s="261">
        <v>132</v>
      </c>
      <c r="EC1" s="261">
        <v>133</v>
      </c>
      <c r="ED1" s="261">
        <v>134</v>
      </c>
      <c r="EE1" s="261">
        <v>135</v>
      </c>
      <c r="EF1" s="261">
        <v>136</v>
      </c>
      <c r="EG1" s="261">
        <v>137</v>
      </c>
      <c r="EH1" s="261">
        <v>138</v>
      </c>
      <c r="EI1" s="261">
        <v>139</v>
      </c>
      <c r="EJ1" s="261">
        <v>140</v>
      </c>
      <c r="EK1" s="261">
        <v>141</v>
      </c>
      <c r="EL1" s="261">
        <v>142</v>
      </c>
      <c r="EM1" s="261">
        <v>143</v>
      </c>
      <c r="EN1" s="261">
        <v>144</v>
      </c>
      <c r="EO1" s="261">
        <v>145</v>
      </c>
      <c r="EP1" s="261">
        <v>146</v>
      </c>
      <c r="EQ1" s="261">
        <v>147</v>
      </c>
      <c r="ER1" s="261">
        <v>148</v>
      </c>
      <c r="ES1" s="261">
        <v>149</v>
      </c>
      <c r="ET1" s="261">
        <v>150</v>
      </c>
      <c r="EU1" s="261">
        <v>151</v>
      </c>
      <c r="EV1" s="261">
        <v>152</v>
      </c>
      <c r="EW1" s="261">
        <v>153</v>
      </c>
      <c r="EX1" s="261">
        <v>154</v>
      </c>
      <c r="EY1" s="261">
        <v>155</v>
      </c>
      <c r="EZ1" s="261">
        <v>156</v>
      </c>
      <c r="FA1" s="261">
        <v>157</v>
      </c>
      <c r="FB1" s="261">
        <v>158</v>
      </c>
      <c r="FC1" s="261">
        <v>159</v>
      </c>
      <c r="FD1" s="261">
        <v>160</v>
      </c>
      <c r="FE1" s="261">
        <v>161</v>
      </c>
      <c r="FF1" s="261">
        <v>162</v>
      </c>
      <c r="FG1" s="261">
        <v>163</v>
      </c>
      <c r="FH1" s="261">
        <v>164</v>
      </c>
      <c r="FI1" s="261">
        <v>165</v>
      </c>
      <c r="FJ1" s="261">
        <v>166</v>
      </c>
      <c r="FK1" s="261">
        <v>167</v>
      </c>
      <c r="FL1" s="261">
        <v>168</v>
      </c>
      <c r="FM1" s="261">
        <v>169</v>
      </c>
      <c r="FN1" s="261">
        <v>170</v>
      </c>
      <c r="FO1" s="261">
        <v>171</v>
      </c>
      <c r="FP1" s="261">
        <v>172</v>
      </c>
      <c r="FQ1" s="261">
        <v>173</v>
      </c>
      <c r="FR1" s="261">
        <v>174</v>
      </c>
      <c r="FS1" s="261">
        <v>175</v>
      </c>
      <c r="FT1" s="261">
        <v>176</v>
      </c>
      <c r="FU1" s="261">
        <v>177</v>
      </c>
      <c r="FV1" s="261">
        <v>178</v>
      </c>
      <c r="FW1" s="261">
        <v>179</v>
      </c>
      <c r="FX1" s="261">
        <v>180</v>
      </c>
      <c r="FY1" s="261">
        <v>181</v>
      </c>
      <c r="FZ1" s="261">
        <v>182</v>
      </c>
      <c r="GA1" s="261">
        <v>183</v>
      </c>
      <c r="GB1" s="261">
        <v>184</v>
      </c>
      <c r="GC1" s="261">
        <v>185</v>
      </c>
      <c r="GD1" s="261">
        <v>186</v>
      </c>
      <c r="GE1" s="261">
        <v>187</v>
      </c>
      <c r="GF1" s="261">
        <v>188</v>
      </c>
      <c r="GG1" s="261">
        <v>189</v>
      </c>
      <c r="GH1" s="261">
        <v>190</v>
      </c>
      <c r="GI1" s="261">
        <v>191</v>
      </c>
      <c r="GJ1" s="261">
        <v>192</v>
      </c>
      <c r="GK1" s="261">
        <v>193</v>
      </c>
      <c r="GL1" s="261">
        <v>194</v>
      </c>
      <c r="GM1" s="261">
        <v>195</v>
      </c>
      <c r="GN1" s="261">
        <v>196</v>
      </c>
      <c r="GO1" s="261">
        <v>197</v>
      </c>
      <c r="GP1" s="261">
        <v>198</v>
      </c>
      <c r="GQ1" s="261">
        <v>199</v>
      </c>
      <c r="GR1" s="261">
        <v>200</v>
      </c>
      <c r="GS1" s="261">
        <v>201</v>
      </c>
      <c r="GT1" s="261">
        <v>202</v>
      </c>
      <c r="GU1" s="261">
        <v>203</v>
      </c>
      <c r="GV1" s="261">
        <v>204</v>
      </c>
      <c r="GW1" s="261">
        <v>205</v>
      </c>
      <c r="GX1" s="261">
        <v>206</v>
      </c>
      <c r="GY1" s="261">
        <v>207</v>
      </c>
      <c r="GZ1" s="261">
        <v>208</v>
      </c>
      <c r="HA1" s="261">
        <v>209</v>
      </c>
      <c r="HB1" s="261">
        <v>210</v>
      </c>
      <c r="HC1" s="261">
        <v>211</v>
      </c>
      <c r="HD1" s="261">
        <v>212</v>
      </c>
      <c r="HE1" s="261">
        <v>213</v>
      </c>
      <c r="HF1" s="261">
        <v>214</v>
      </c>
      <c r="HG1" s="261">
        <v>215</v>
      </c>
      <c r="HH1" s="261">
        <v>216</v>
      </c>
      <c r="HI1" s="261">
        <v>217</v>
      </c>
      <c r="HJ1" s="261">
        <v>218</v>
      </c>
      <c r="HK1" s="261">
        <v>219</v>
      </c>
      <c r="HL1" s="261">
        <v>220</v>
      </c>
      <c r="HM1" s="261">
        <v>221</v>
      </c>
      <c r="HN1" s="261">
        <v>222</v>
      </c>
      <c r="HO1" s="261">
        <v>223</v>
      </c>
      <c r="HP1" s="261">
        <v>224</v>
      </c>
      <c r="HQ1" s="261">
        <v>225</v>
      </c>
      <c r="HR1" s="261">
        <v>226</v>
      </c>
      <c r="HS1" s="261">
        <v>227</v>
      </c>
      <c r="HT1" s="261">
        <v>228</v>
      </c>
      <c r="HU1" s="261">
        <v>229</v>
      </c>
      <c r="HV1" s="261">
        <v>230</v>
      </c>
      <c r="HW1" s="261">
        <v>231</v>
      </c>
      <c r="HX1" s="261">
        <v>232</v>
      </c>
      <c r="HY1" s="261">
        <v>233</v>
      </c>
      <c r="HZ1" s="261">
        <v>234</v>
      </c>
      <c r="IA1" s="261">
        <v>235</v>
      </c>
      <c r="IB1" s="261">
        <v>236</v>
      </c>
      <c r="IC1" s="261">
        <v>237</v>
      </c>
      <c r="ID1" s="261">
        <v>238</v>
      </c>
      <c r="IE1" s="261">
        <v>239</v>
      </c>
      <c r="IF1" s="261">
        <v>240</v>
      </c>
      <c r="IG1" s="261">
        <v>241</v>
      </c>
      <c r="IH1" s="261">
        <v>242</v>
      </c>
      <c r="II1" s="261">
        <v>243</v>
      </c>
      <c r="IJ1" s="261">
        <v>244</v>
      </c>
      <c r="IK1" s="261">
        <v>245</v>
      </c>
      <c r="IL1" s="261">
        <v>246</v>
      </c>
      <c r="IM1" s="261">
        <v>247</v>
      </c>
      <c r="IN1" s="261">
        <v>248</v>
      </c>
      <c r="IO1" s="261">
        <v>249</v>
      </c>
      <c r="IP1" s="261">
        <v>250</v>
      </c>
      <c r="IQ1" s="261">
        <v>251</v>
      </c>
      <c r="IR1" s="261">
        <v>252</v>
      </c>
      <c r="IS1" s="261">
        <v>253</v>
      </c>
      <c r="IT1" s="261">
        <v>254</v>
      </c>
      <c r="IU1" s="261">
        <v>255</v>
      </c>
      <c r="IV1" s="261">
        <v>256</v>
      </c>
      <c r="IW1" s="261">
        <v>257</v>
      </c>
      <c r="IX1" s="261">
        <v>258</v>
      </c>
      <c r="IY1" s="261">
        <v>259</v>
      </c>
      <c r="IZ1" s="261">
        <v>260</v>
      </c>
      <c r="JA1" s="261">
        <v>261</v>
      </c>
      <c r="JB1" s="261">
        <v>262</v>
      </c>
      <c r="JC1" s="261">
        <v>263</v>
      </c>
      <c r="JD1" s="261">
        <v>264</v>
      </c>
      <c r="JE1" s="261">
        <v>265</v>
      </c>
      <c r="JF1" s="261">
        <v>266</v>
      </c>
      <c r="JG1" s="261">
        <v>267</v>
      </c>
      <c r="JH1" s="261">
        <v>268</v>
      </c>
      <c r="JI1" s="261">
        <v>269</v>
      </c>
      <c r="JJ1" s="261">
        <v>270</v>
      </c>
      <c r="JK1" s="261">
        <v>271</v>
      </c>
      <c r="JL1" s="261">
        <v>272</v>
      </c>
      <c r="JM1" s="261">
        <v>273</v>
      </c>
      <c r="JN1" s="261">
        <v>274</v>
      </c>
      <c r="JO1" s="261">
        <v>275</v>
      </c>
      <c r="JP1" s="261">
        <v>276</v>
      </c>
      <c r="JQ1" s="261">
        <v>277</v>
      </c>
      <c r="JR1" s="261">
        <v>278</v>
      </c>
      <c r="JS1" s="261">
        <v>279</v>
      </c>
      <c r="JT1" s="261">
        <v>280</v>
      </c>
      <c r="JU1" s="261">
        <v>281</v>
      </c>
      <c r="JV1" s="261">
        <v>282</v>
      </c>
      <c r="JW1" s="261">
        <v>283</v>
      </c>
      <c r="JX1" s="261">
        <v>284</v>
      </c>
      <c r="JY1" s="261">
        <v>285</v>
      </c>
      <c r="JZ1" s="261">
        <v>286</v>
      </c>
      <c r="KA1" s="261">
        <v>287</v>
      </c>
      <c r="KB1" s="261">
        <v>288</v>
      </c>
      <c r="KC1" s="261">
        <v>289</v>
      </c>
      <c r="KD1" s="261">
        <v>290</v>
      </c>
      <c r="KE1" s="261">
        <v>291</v>
      </c>
      <c r="KF1" s="261">
        <v>292</v>
      </c>
      <c r="KG1" s="261">
        <v>293</v>
      </c>
      <c r="KH1" s="261">
        <v>294</v>
      </c>
      <c r="KI1" s="261">
        <v>295</v>
      </c>
      <c r="KJ1" s="261">
        <v>296</v>
      </c>
      <c r="KK1" s="261">
        <v>297</v>
      </c>
      <c r="KL1" s="261">
        <v>298</v>
      </c>
      <c r="KM1" s="261">
        <v>299</v>
      </c>
      <c r="KN1" s="261">
        <v>300</v>
      </c>
      <c r="KO1" s="261">
        <v>301</v>
      </c>
      <c r="KP1" s="261">
        <v>302</v>
      </c>
      <c r="KQ1" s="261">
        <v>303</v>
      </c>
      <c r="KR1" s="261">
        <v>304</v>
      </c>
      <c r="KS1" s="261">
        <v>305</v>
      </c>
      <c r="KT1" s="261">
        <v>306</v>
      </c>
      <c r="KU1" s="261">
        <v>307</v>
      </c>
      <c r="KV1" s="261">
        <v>308</v>
      </c>
      <c r="KW1" s="261">
        <v>309</v>
      </c>
      <c r="KX1" s="261">
        <v>310</v>
      </c>
      <c r="KY1" s="261">
        <v>311</v>
      </c>
      <c r="KZ1" s="261">
        <v>312</v>
      </c>
      <c r="LA1" s="261">
        <v>313</v>
      </c>
      <c r="LB1" s="261">
        <v>314</v>
      </c>
      <c r="LC1" s="261">
        <v>315</v>
      </c>
      <c r="LD1" s="261">
        <v>316</v>
      </c>
      <c r="LE1" s="261">
        <v>317</v>
      </c>
      <c r="LF1" s="261">
        <v>318</v>
      </c>
      <c r="LG1" s="261">
        <v>319</v>
      </c>
      <c r="LH1" s="261">
        <v>320</v>
      </c>
      <c r="LI1" s="261">
        <v>321</v>
      </c>
      <c r="LJ1" s="261">
        <v>322</v>
      </c>
      <c r="LK1" s="261">
        <v>323</v>
      </c>
      <c r="LL1" s="261">
        <v>324</v>
      </c>
      <c r="LM1" s="261">
        <v>325</v>
      </c>
      <c r="LN1" s="261">
        <v>326</v>
      </c>
      <c r="LO1" s="261">
        <v>327</v>
      </c>
      <c r="LP1" s="261">
        <v>328</v>
      </c>
      <c r="LQ1" s="261">
        <v>329</v>
      </c>
      <c r="LR1" s="261">
        <v>330</v>
      </c>
      <c r="LS1" s="261">
        <v>331</v>
      </c>
      <c r="LT1" s="261">
        <v>332</v>
      </c>
      <c r="LU1" s="261">
        <v>333</v>
      </c>
      <c r="LV1" s="261">
        <v>334</v>
      </c>
      <c r="LW1" s="261">
        <v>335</v>
      </c>
      <c r="LX1" s="261">
        <v>336</v>
      </c>
      <c r="LY1" s="261">
        <v>337</v>
      </c>
      <c r="LZ1" s="261">
        <v>338</v>
      </c>
      <c r="MA1" s="261">
        <v>339</v>
      </c>
      <c r="MB1" s="261">
        <v>340</v>
      </c>
      <c r="MC1" s="261">
        <v>341</v>
      </c>
      <c r="MD1" s="261">
        <v>342</v>
      </c>
      <c r="ME1" s="261">
        <v>343</v>
      </c>
      <c r="MF1" s="261">
        <v>344</v>
      </c>
      <c r="MG1" s="261">
        <v>345</v>
      </c>
      <c r="MH1" s="261">
        <v>346</v>
      </c>
      <c r="MI1" s="261">
        <v>347</v>
      </c>
      <c r="MJ1" s="261">
        <v>348</v>
      </c>
      <c r="MK1" s="261">
        <v>349</v>
      </c>
      <c r="ML1" s="261">
        <v>350</v>
      </c>
      <c r="MM1" s="261">
        <v>351</v>
      </c>
      <c r="MN1" s="261">
        <v>352</v>
      </c>
      <c r="MO1" s="261">
        <v>353</v>
      </c>
      <c r="MP1" s="261">
        <v>354</v>
      </c>
      <c r="MQ1" s="261">
        <v>355</v>
      </c>
      <c r="MR1" s="261">
        <v>356</v>
      </c>
      <c r="MS1" s="261">
        <v>357</v>
      </c>
      <c r="MT1" s="261">
        <v>358</v>
      </c>
      <c r="MU1" s="261">
        <v>359</v>
      </c>
      <c r="MV1" s="261">
        <v>360</v>
      </c>
      <c r="MW1" s="261">
        <v>361</v>
      </c>
      <c r="MX1" s="261">
        <v>362</v>
      </c>
      <c r="MY1" s="261">
        <v>363</v>
      </c>
      <c r="MZ1" s="261">
        <v>364</v>
      </c>
      <c r="NA1" s="261">
        <v>365</v>
      </c>
      <c r="NB1" s="261">
        <v>366</v>
      </c>
      <c r="NC1" s="261">
        <v>367</v>
      </c>
      <c r="ND1" s="261">
        <v>368</v>
      </c>
      <c r="NE1" s="261">
        <v>369</v>
      </c>
      <c r="NF1" s="261">
        <v>370</v>
      </c>
      <c r="NG1" s="261">
        <v>371</v>
      </c>
      <c r="NH1" s="261">
        <v>372</v>
      </c>
      <c r="NI1" s="261">
        <v>373</v>
      </c>
      <c r="NJ1" s="261">
        <v>374</v>
      </c>
      <c r="NK1" s="261">
        <v>375</v>
      </c>
      <c r="NL1" s="261">
        <v>376</v>
      </c>
      <c r="NM1" s="261">
        <v>377</v>
      </c>
      <c r="NN1" s="261">
        <v>378</v>
      </c>
      <c r="NO1" s="261">
        <v>379</v>
      </c>
      <c r="NP1" s="261">
        <v>380</v>
      </c>
      <c r="NQ1" s="261">
        <v>381</v>
      </c>
      <c r="NR1" s="261">
        <v>382</v>
      </c>
      <c r="NS1" s="261">
        <v>383</v>
      </c>
      <c r="NT1" s="261">
        <v>384</v>
      </c>
      <c r="NU1" s="261">
        <v>385</v>
      </c>
      <c r="NV1" s="261">
        <v>386</v>
      </c>
      <c r="NW1" s="261">
        <v>387</v>
      </c>
      <c r="NX1" s="261">
        <v>388</v>
      </c>
    </row>
    <row r="2" spans="1:391" s="264" customFormat="1" ht="24">
      <c r="A2" s="263" t="s">
        <v>64</v>
      </c>
      <c r="B2" s="263" t="s">
        <v>1359</v>
      </c>
      <c r="C2" s="263" t="s">
        <v>1360</v>
      </c>
      <c r="D2" s="263" t="s">
        <v>1361</v>
      </c>
      <c r="E2" s="263" t="s">
        <v>1362</v>
      </c>
      <c r="F2" s="263" t="s">
        <v>1363</v>
      </c>
      <c r="G2" s="263" t="s">
        <v>1364</v>
      </c>
      <c r="H2" s="263" t="s">
        <v>1365</v>
      </c>
      <c r="I2" s="263" t="s">
        <v>1366</v>
      </c>
      <c r="J2" s="263" t="s">
        <v>1367</v>
      </c>
      <c r="K2" s="292" t="s">
        <v>1368</v>
      </c>
      <c r="L2" s="292" t="s">
        <v>1369</v>
      </c>
      <c r="M2" s="292" t="s">
        <v>1370</v>
      </c>
      <c r="N2" s="292" t="s">
        <v>1371</v>
      </c>
      <c r="O2" s="292" t="s">
        <v>1372</v>
      </c>
      <c r="P2" s="292" t="s">
        <v>1373</v>
      </c>
      <c r="Q2" s="292" t="s">
        <v>1374</v>
      </c>
      <c r="R2" s="292" t="s">
        <v>1375</v>
      </c>
      <c r="S2" s="292" t="s">
        <v>1376</v>
      </c>
      <c r="T2" s="292" t="s">
        <v>1377</v>
      </c>
      <c r="U2" s="292" t="s">
        <v>1378</v>
      </c>
      <c r="V2" s="292" t="s">
        <v>1379</v>
      </c>
      <c r="W2" s="292" t="s">
        <v>1380</v>
      </c>
      <c r="X2" s="292" t="s">
        <v>1381</v>
      </c>
      <c r="Y2" s="292" t="s">
        <v>1382</v>
      </c>
      <c r="Z2" s="292" t="s">
        <v>1383</v>
      </c>
      <c r="AA2" s="292" t="s">
        <v>1384</v>
      </c>
      <c r="AB2" s="292" t="s">
        <v>1385</v>
      </c>
      <c r="AC2" s="292" t="s">
        <v>1386</v>
      </c>
      <c r="AD2" s="292" t="s">
        <v>1387</v>
      </c>
      <c r="AE2" s="292" t="s">
        <v>1388</v>
      </c>
      <c r="AF2" s="292" t="s">
        <v>1389</v>
      </c>
      <c r="AG2" s="292" t="s">
        <v>1390</v>
      </c>
      <c r="AH2" s="292" t="s">
        <v>1391</v>
      </c>
      <c r="AI2" s="292" t="s">
        <v>1392</v>
      </c>
      <c r="AJ2" s="292" t="s">
        <v>1393</v>
      </c>
      <c r="AK2" s="292" t="s">
        <v>1394</v>
      </c>
      <c r="AL2" s="292" t="s">
        <v>1395</v>
      </c>
      <c r="AM2" s="292" t="s">
        <v>1396</v>
      </c>
      <c r="AN2" s="292" t="s">
        <v>1397</v>
      </c>
      <c r="AO2" s="292" t="s">
        <v>1398</v>
      </c>
      <c r="AP2" s="292" t="s">
        <v>1399</v>
      </c>
      <c r="AQ2" s="292" t="s">
        <v>1400</v>
      </c>
      <c r="AR2" s="292" t="s">
        <v>1401</v>
      </c>
      <c r="AS2" s="292" t="s">
        <v>1402</v>
      </c>
      <c r="AT2" s="292" t="s">
        <v>1403</v>
      </c>
      <c r="AU2" s="292" t="s">
        <v>1404</v>
      </c>
      <c r="AV2" s="292" t="s">
        <v>1405</v>
      </c>
      <c r="AW2" s="292" t="s">
        <v>1406</v>
      </c>
      <c r="AX2" s="292" t="s">
        <v>1407</v>
      </c>
      <c r="AY2" s="292" t="s">
        <v>1408</v>
      </c>
      <c r="AZ2" s="292" t="s">
        <v>1409</v>
      </c>
      <c r="BA2" s="292" t="s">
        <v>1410</v>
      </c>
      <c r="BB2" s="292" t="s">
        <v>1411</v>
      </c>
      <c r="BC2" s="292" t="s">
        <v>1412</v>
      </c>
      <c r="BD2" s="292" t="s">
        <v>1413</v>
      </c>
      <c r="BE2" s="292" t="s">
        <v>1414</v>
      </c>
      <c r="BF2" s="292" t="s">
        <v>1415</v>
      </c>
      <c r="BG2" s="292" t="s">
        <v>1416</v>
      </c>
      <c r="BH2" s="292" t="s">
        <v>1417</v>
      </c>
      <c r="BI2" s="292" t="s">
        <v>1418</v>
      </c>
      <c r="BJ2" s="292" t="s">
        <v>1419</v>
      </c>
      <c r="BK2" s="292" t="s">
        <v>1420</v>
      </c>
      <c r="BL2" s="292" t="s">
        <v>1421</v>
      </c>
      <c r="BM2" s="292" t="s">
        <v>1422</v>
      </c>
      <c r="BN2" s="292" t="s">
        <v>1423</v>
      </c>
      <c r="BO2" s="292" t="s">
        <v>1424</v>
      </c>
      <c r="BP2" s="292" t="s">
        <v>1425</v>
      </c>
      <c r="BQ2" s="292" t="s">
        <v>1426</v>
      </c>
      <c r="BR2" s="292" t="s">
        <v>1427</v>
      </c>
      <c r="BS2" s="292" t="s">
        <v>1428</v>
      </c>
      <c r="BT2" s="292" t="s">
        <v>1429</v>
      </c>
      <c r="BU2" s="292" t="s">
        <v>168</v>
      </c>
      <c r="BV2" s="292" t="s">
        <v>170</v>
      </c>
      <c r="BW2" s="292" t="s">
        <v>172</v>
      </c>
      <c r="BX2" s="292" t="s">
        <v>173</v>
      </c>
      <c r="BY2" s="292" t="s">
        <v>175</v>
      </c>
      <c r="BZ2" s="292" t="s">
        <v>176</v>
      </c>
      <c r="CA2" s="292" t="s">
        <v>178</v>
      </c>
      <c r="CB2" s="292" t="s">
        <v>179</v>
      </c>
      <c r="CC2" s="292" t="s">
        <v>181</v>
      </c>
      <c r="CD2" s="292" t="s">
        <v>182</v>
      </c>
      <c r="CE2" s="292" t="s">
        <v>184</v>
      </c>
      <c r="CF2" s="292" t="s">
        <v>185</v>
      </c>
      <c r="CG2" s="292" t="s">
        <v>187</v>
      </c>
      <c r="CH2" s="292" t="s">
        <v>188</v>
      </c>
      <c r="CI2" s="292" t="s">
        <v>190</v>
      </c>
      <c r="CJ2" s="292" t="s">
        <v>191</v>
      </c>
      <c r="CK2" s="292" t="s">
        <v>193</v>
      </c>
      <c r="CL2" s="292" t="s">
        <v>1430</v>
      </c>
      <c r="CM2" s="292" t="s">
        <v>1431</v>
      </c>
      <c r="CN2" s="292" t="s">
        <v>1432</v>
      </c>
      <c r="CO2" s="292" t="s">
        <v>1433</v>
      </c>
      <c r="CP2" s="292" t="s">
        <v>1434</v>
      </c>
      <c r="CQ2" s="292" t="s">
        <v>1435</v>
      </c>
      <c r="CR2" s="292" t="s">
        <v>1436</v>
      </c>
      <c r="CS2" s="292" t="s">
        <v>1437</v>
      </c>
      <c r="CT2" s="292" t="s">
        <v>1438</v>
      </c>
      <c r="CU2" s="292" t="s">
        <v>1439</v>
      </c>
      <c r="CV2" s="292" t="s">
        <v>1440</v>
      </c>
      <c r="CW2" s="292" t="s">
        <v>1441</v>
      </c>
      <c r="CX2" s="292" t="s">
        <v>1442</v>
      </c>
      <c r="CY2" s="292" t="s">
        <v>1443</v>
      </c>
      <c r="CZ2" s="292" t="s">
        <v>1444</v>
      </c>
      <c r="DA2" s="292" t="s">
        <v>1445</v>
      </c>
      <c r="DB2" s="292" t="s">
        <v>1446</v>
      </c>
      <c r="DC2" s="292" t="s">
        <v>1447</v>
      </c>
      <c r="DD2" s="292" t="s">
        <v>1448</v>
      </c>
      <c r="DE2" s="292" t="s">
        <v>1449</v>
      </c>
      <c r="DF2" s="292" t="s">
        <v>1450</v>
      </c>
      <c r="DG2" s="292" t="s">
        <v>1451</v>
      </c>
      <c r="DH2" s="292" t="s">
        <v>1452</v>
      </c>
      <c r="DI2" s="292" t="s">
        <v>1453</v>
      </c>
      <c r="DJ2" s="292" t="s">
        <v>1454</v>
      </c>
      <c r="DK2" s="292" t="s">
        <v>1455</v>
      </c>
      <c r="DL2" s="292" t="s">
        <v>1456</v>
      </c>
      <c r="DM2" s="292" t="s">
        <v>1457</v>
      </c>
      <c r="DN2" s="308" t="s">
        <v>1458</v>
      </c>
      <c r="DO2" s="308" t="s">
        <v>1459</v>
      </c>
      <c r="DP2" s="308" t="s">
        <v>1460</v>
      </c>
      <c r="DQ2" s="308" t="s">
        <v>1461</v>
      </c>
      <c r="DR2" s="308" t="s">
        <v>1462</v>
      </c>
      <c r="DS2" s="308" t="s">
        <v>1463</v>
      </c>
      <c r="DT2" s="308" t="s">
        <v>1721</v>
      </c>
      <c r="DU2" s="308" t="s">
        <v>1722</v>
      </c>
      <c r="DV2" s="308" t="s">
        <v>1723</v>
      </c>
      <c r="DW2" s="308" t="s">
        <v>1724</v>
      </c>
      <c r="DX2" s="308" t="s">
        <v>1725</v>
      </c>
      <c r="DY2" s="308" t="s">
        <v>1726</v>
      </c>
      <c r="DZ2" s="308" t="s">
        <v>1727</v>
      </c>
      <c r="EA2" s="308" t="s">
        <v>1728</v>
      </c>
      <c r="EB2" s="308" t="s">
        <v>1729</v>
      </c>
      <c r="EC2" s="308" t="s">
        <v>1730</v>
      </c>
      <c r="ED2" s="308" t="s">
        <v>1731</v>
      </c>
      <c r="EE2" s="308" t="s">
        <v>1732</v>
      </c>
      <c r="EF2" s="308" t="s">
        <v>1733</v>
      </c>
      <c r="EG2" s="308" t="s">
        <v>1734</v>
      </c>
      <c r="EH2" s="308" t="s">
        <v>1735</v>
      </c>
      <c r="EI2" s="308" t="s">
        <v>1736</v>
      </c>
      <c r="EJ2" s="308" t="s">
        <v>1737</v>
      </c>
      <c r="EK2" s="308" t="s">
        <v>1738</v>
      </c>
      <c r="EL2" s="308" t="s">
        <v>1739</v>
      </c>
      <c r="EM2" s="308" t="s">
        <v>1740</v>
      </c>
      <c r="EN2" s="308" t="s">
        <v>1741</v>
      </c>
      <c r="EO2" s="308" t="s">
        <v>1742</v>
      </c>
      <c r="EP2" s="308" t="s">
        <v>1743</v>
      </c>
      <c r="EQ2" s="308" t="s">
        <v>1744</v>
      </c>
      <c r="ER2" s="308" t="s">
        <v>1745</v>
      </c>
      <c r="ES2" s="308" t="s">
        <v>1746</v>
      </c>
      <c r="ET2" s="308" t="s">
        <v>1747</v>
      </c>
      <c r="EU2" s="308" t="s">
        <v>1748</v>
      </c>
      <c r="EV2" s="308" t="s">
        <v>1749</v>
      </c>
      <c r="EW2" s="308" t="s">
        <v>1750</v>
      </c>
      <c r="EX2" s="308" t="s">
        <v>1751</v>
      </c>
      <c r="EY2" s="308" t="s">
        <v>1752</v>
      </c>
      <c r="EZ2" s="308" t="s">
        <v>1753</v>
      </c>
      <c r="FA2" s="308" t="s">
        <v>1754</v>
      </c>
      <c r="FB2" s="308" t="s">
        <v>1755</v>
      </c>
      <c r="FC2" s="308" t="s">
        <v>1756</v>
      </c>
      <c r="FD2" s="308" t="s">
        <v>1757</v>
      </c>
      <c r="FE2" s="308" t="s">
        <v>1758</v>
      </c>
      <c r="FF2" s="308" t="s">
        <v>1759</v>
      </c>
      <c r="FG2" s="308" t="s">
        <v>1760</v>
      </c>
      <c r="FH2" s="308" t="s">
        <v>1761</v>
      </c>
      <c r="FI2" s="308" t="s">
        <v>1762</v>
      </c>
      <c r="FJ2" s="308" t="s">
        <v>1763</v>
      </c>
      <c r="FK2" s="308" t="s">
        <v>1764</v>
      </c>
      <c r="FL2" s="308" t="s">
        <v>1765</v>
      </c>
      <c r="FM2" s="308" t="s">
        <v>1766</v>
      </c>
      <c r="FN2" s="308" t="s">
        <v>1767</v>
      </c>
      <c r="FO2" s="308" t="s">
        <v>1768</v>
      </c>
      <c r="FP2" s="308" t="s">
        <v>1769</v>
      </c>
      <c r="FQ2" s="308" t="s">
        <v>1770</v>
      </c>
      <c r="FR2" s="308" t="s">
        <v>1771</v>
      </c>
      <c r="FS2" s="308" t="s">
        <v>1772</v>
      </c>
      <c r="FT2" s="308" t="s">
        <v>1773</v>
      </c>
      <c r="FU2" s="308" t="s">
        <v>1774</v>
      </c>
      <c r="FV2" s="308" t="s">
        <v>1775</v>
      </c>
      <c r="FW2" s="308" t="s">
        <v>1776</v>
      </c>
      <c r="FX2" s="308" t="s">
        <v>1777</v>
      </c>
      <c r="FY2" s="308" t="s">
        <v>1778</v>
      </c>
      <c r="FZ2" s="308" t="s">
        <v>1779</v>
      </c>
      <c r="GA2" s="308" t="s">
        <v>1780</v>
      </c>
      <c r="GB2" s="308" t="s">
        <v>1781</v>
      </c>
      <c r="GC2" s="308" t="s">
        <v>1782</v>
      </c>
      <c r="GD2" s="308" t="s">
        <v>1783</v>
      </c>
      <c r="GE2" s="308" t="s">
        <v>1784</v>
      </c>
      <c r="GF2" s="308" t="s">
        <v>1785</v>
      </c>
      <c r="GG2" s="308" t="s">
        <v>1786</v>
      </c>
      <c r="GH2" s="308" t="s">
        <v>1787</v>
      </c>
      <c r="GI2" s="308" t="s">
        <v>1788</v>
      </c>
      <c r="GJ2" s="308" t="s">
        <v>1789</v>
      </c>
      <c r="GK2" s="308" t="s">
        <v>1790</v>
      </c>
      <c r="GL2" s="308" t="s">
        <v>1791</v>
      </c>
      <c r="GM2" s="308" t="s">
        <v>1792</v>
      </c>
      <c r="GN2" s="308" t="s">
        <v>1793</v>
      </c>
      <c r="GO2" s="308" t="s">
        <v>1794</v>
      </c>
      <c r="GP2" s="308" t="s">
        <v>1795</v>
      </c>
      <c r="GQ2" s="308" t="s">
        <v>1796</v>
      </c>
      <c r="GR2" s="308" t="s">
        <v>1797</v>
      </c>
      <c r="GS2" s="308" t="s">
        <v>1798</v>
      </c>
      <c r="GT2" s="308" t="s">
        <v>1799</v>
      </c>
      <c r="GU2" s="308" t="s">
        <v>1800</v>
      </c>
      <c r="GV2" s="308" t="s">
        <v>1801</v>
      </c>
      <c r="GW2" s="308" t="s">
        <v>1802</v>
      </c>
      <c r="GX2" s="308" t="s">
        <v>1803</v>
      </c>
      <c r="GY2" s="308" t="s">
        <v>1804</v>
      </c>
      <c r="GZ2" s="308" t="s">
        <v>1805</v>
      </c>
      <c r="HA2" s="308" t="s">
        <v>1806</v>
      </c>
      <c r="HB2" s="308" t="s">
        <v>1807</v>
      </c>
      <c r="HC2" s="308" t="s">
        <v>1808</v>
      </c>
      <c r="HD2" s="308" t="s">
        <v>1809</v>
      </c>
      <c r="HE2" s="308" t="s">
        <v>1810</v>
      </c>
      <c r="HF2" s="308" t="s">
        <v>1811</v>
      </c>
      <c r="HG2" s="308" t="s">
        <v>1812</v>
      </c>
      <c r="HH2" s="308" t="s">
        <v>1813</v>
      </c>
      <c r="HI2" s="308" t="s">
        <v>1814</v>
      </c>
      <c r="HJ2" s="308" t="s">
        <v>1815</v>
      </c>
      <c r="HK2" s="308" t="s">
        <v>1816</v>
      </c>
      <c r="HL2" s="308" t="s">
        <v>1817</v>
      </c>
      <c r="HM2" s="308" t="s">
        <v>1818</v>
      </c>
      <c r="HN2" s="308" t="s">
        <v>1819</v>
      </c>
      <c r="HO2" s="308" t="s">
        <v>1820</v>
      </c>
      <c r="HP2" s="308" t="s">
        <v>1821</v>
      </c>
      <c r="HQ2" s="308" t="s">
        <v>1822</v>
      </c>
      <c r="HR2" s="308" t="s">
        <v>1823</v>
      </c>
      <c r="HS2" s="308" t="s">
        <v>1824</v>
      </c>
      <c r="HT2" s="308" t="s">
        <v>1825</v>
      </c>
      <c r="HU2" s="308" t="s">
        <v>1826</v>
      </c>
      <c r="HV2" s="308" t="s">
        <v>1827</v>
      </c>
      <c r="HW2" s="308" t="s">
        <v>1828</v>
      </c>
      <c r="HX2" s="308" t="s">
        <v>1829</v>
      </c>
      <c r="HY2" s="308" t="s">
        <v>1830</v>
      </c>
      <c r="HZ2" s="308" t="s">
        <v>1831</v>
      </c>
      <c r="IA2" s="308" t="s">
        <v>1832</v>
      </c>
      <c r="IB2" s="308" t="s">
        <v>1833</v>
      </c>
      <c r="IC2" s="308" t="s">
        <v>1834</v>
      </c>
      <c r="ID2" s="308" t="s">
        <v>1835</v>
      </c>
      <c r="IE2" s="308" t="s">
        <v>1836</v>
      </c>
      <c r="IF2" s="308" t="s">
        <v>1837</v>
      </c>
      <c r="IG2" s="308" t="s">
        <v>1838</v>
      </c>
      <c r="IH2" s="308" t="s">
        <v>1839</v>
      </c>
      <c r="II2" s="308" t="s">
        <v>1840</v>
      </c>
      <c r="IJ2" s="308" t="s">
        <v>1841</v>
      </c>
      <c r="IK2" s="308" t="s">
        <v>1842</v>
      </c>
      <c r="IL2" s="308" t="s">
        <v>1843</v>
      </c>
      <c r="IM2" s="308" t="s">
        <v>1844</v>
      </c>
      <c r="IN2" s="308" t="s">
        <v>1845</v>
      </c>
      <c r="IO2" s="308" t="s">
        <v>1846</v>
      </c>
      <c r="IP2" s="308" t="s">
        <v>1847</v>
      </c>
      <c r="IQ2" s="308" t="s">
        <v>1848</v>
      </c>
      <c r="IR2" s="308" t="s">
        <v>1849</v>
      </c>
      <c r="IS2" s="308" t="s">
        <v>1464</v>
      </c>
      <c r="IT2" s="308" t="s">
        <v>1465</v>
      </c>
      <c r="IU2" s="308" t="s">
        <v>1466</v>
      </c>
      <c r="IV2" s="308" t="s">
        <v>1467</v>
      </c>
      <c r="IW2" s="308" t="s">
        <v>1468</v>
      </c>
      <c r="IX2" s="308" t="s">
        <v>1469</v>
      </c>
      <c r="IY2" s="308" t="s">
        <v>1470</v>
      </c>
      <c r="IZ2" s="308" t="s">
        <v>1471</v>
      </c>
      <c r="JA2" s="308" t="s">
        <v>1472</v>
      </c>
      <c r="JB2" s="308" t="s">
        <v>1473</v>
      </c>
      <c r="JC2" s="308" t="s">
        <v>1474</v>
      </c>
      <c r="JD2" s="308" t="s">
        <v>1475</v>
      </c>
      <c r="JE2" s="308" t="s">
        <v>1476</v>
      </c>
      <c r="JF2" s="308" t="s">
        <v>1477</v>
      </c>
      <c r="JG2" s="308" t="s">
        <v>1478</v>
      </c>
      <c r="JH2" s="308" t="s">
        <v>1479</v>
      </c>
      <c r="JI2" s="308" t="s">
        <v>1480</v>
      </c>
      <c r="JJ2" s="308" t="s">
        <v>1481</v>
      </c>
      <c r="JK2" s="308" t="s">
        <v>288</v>
      </c>
      <c r="JL2" s="308" t="s">
        <v>290</v>
      </c>
      <c r="JM2" s="308" t="s">
        <v>291</v>
      </c>
      <c r="JN2" s="308" t="s">
        <v>293</v>
      </c>
      <c r="JO2" s="308" t="s">
        <v>295</v>
      </c>
      <c r="JP2" s="308" t="s">
        <v>297</v>
      </c>
      <c r="JQ2" s="308" t="s">
        <v>299</v>
      </c>
      <c r="JR2" s="308" t="s">
        <v>1482</v>
      </c>
      <c r="JS2" s="308" t="s">
        <v>1483</v>
      </c>
      <c r="JT2" s="308" t="s">
        <v>1484</v>
      </c>
      <c r="JU2" s="308" t="s">
        <v>306</v>
      </c>
      <c r="JV2" s="308" t="s">
        <v>308</v>
      </c>
      <c r="JW2" s="308" t="s">
        <v>310</v>
      </c>
      <c r="JX2" s="308" t="s">
        <v>312</v>
      </c>
      <c r="JY2" s="308" t="s">
        <v>314</v>
      </c>
      <c r="JZ2" s="308" t="s">
        <v>317</v>
      </c>
      <c r="KA2" s="308" t="s">
        <v>318</v>
      </c>
      <c r="KB2" s="308" t="s">
        <v>321</v>
      </c>
      <c r="KC2" s="308" t="s">
        <v>323</v>
      </c>
      <c r="KD2" s="308" t="s">
        <v>325</v>
      </c>
      <c r="KE2" s="308" t="s">
        <v>327</v>
      </c>
      <c r="KF2" s="308" t="s">
        <v>329</v>
      </c>
      <c r="KG2" s="308" t="s">
        <v>331</v>
      </c>
      <c r="KH2" s="308" t="s">
        <v>333</v>
      </c>
      <c r="KI2" s="308" t="s">
        <v>335</v>
      </c>
      <c r="KJ2" s="308" t="s">
        <v>336</v>
      </c>
      <c r="KK2" s="308" t="s">
        <v>337</v>
      </c>
      <c r="KL2" s="308" t="s">
        <v>338</v>
      </c>
      <c r="KM2" s="308" t="s">
        <v>340</v>
      </c>
      <c r="KN2" s="308" t="s">
        <v>341</v>
      </c>
      <c r="KO2" s="308" t="s">
        <v>344</v>
      </c>
      <c r="KP2" s="308" t="s">
        <v>347</v>
      </c>
      <c r="KQ2" s="308" t="s">
        <v>349</v>
      </c>
      <c r="KR2" s="308" t="s">
        <v>351</v>
      </c>
      <c r="KS2" s="308" t="s">
        <v>355</v>
      </c>
      <c r="KT2" s="308" t="s">
        <v>357</v>
      </c>
      <c r="KU2" s="316" t="s">
        <v>362</v>
      </c>
      <c r="KV2" s="316" t="s">
        <v>1600</v>
      </c>
      <c r="KW2" s="316" t="s">
        <v>1601</v>
      </c>
      <c r="KX2" s="316" t="s">
        <v>1671</v>
      </c>
      <c r="KY2" s="316" t="s">
        <v>372</v>
      </c>
      <c r="KZ2" s="316" t="s">
        <v>375</v>
      </c>
      <c r="LA2" s="316" t="s">
        <v>1603</v>
      </c>
      <c r="LB2" s="316" t="s">
        <v>1604</v>
      </c>
      <c r="LC2" s="316" t="s">
        <v>1605</v>
      </c>
      <c r="LD2" s="316" t="s">
        <v>1606</v>
      </c>
      <c r="LE2" s="316" t="s">
        <v>1607</v>
      </c>
      <c r="LF2" s="316" t="s">
        <v>1609</v>
      </c>
      <c r="LG2" s="316" t="s">
        <v>1608</v>
      </c>
      <c r="LH2" s="316" t="s">
        <v>1485</v>
      </c>
      <c r="LI2" s="316" t="s">
        <v>1486</v>
      </c>
      <c r="LJ2" s="316" t="s">
        <v>1487</v>
      </c>
      <c r="LK2" s="316" t="s">
        <v>1488</v>
      </c>
      <c r="LL2" s="316" t="s">
        <v>1489</v>
      </c>
      <c r="LM2" s="316" t="s">
        <v>1490</v>
      </c>
      <c r="LN2" s="316" t="s">
        <v>1610</v>
      </c>
      <c r="LO2" s="316" t="s">
        <v>1611</v>
      </c>
      <c r="LP2" s="316" t="s">
        <v>1612</v>
      </c>
      <c r="LQ2" s="316" t="s">
        <v>1613</v>
      </c>
      <c r="LR2" s="316" t="s">
        <v>1614</v>
      </c>
      <c r="LS2" s="316" t="s">
        <v>1615</v>
      </c>
      <c r="LT2" s="316" t="s">
        <v>1616</v>
      </c>
      <c r="LU2" s="316" t="s">
        <v>1617</v>
      </c>
      <c r="LV2" s="316" t="s">
        <v>1618</v>
      </c>
      <c r="LW2" s="316" t="s">
        <v>1619</v>
      </c>
      <c r="LX2" s="316" t="s">
        <v>1620</v>
      </c>
      <c r="LY2" s="316" t="s">
        <v>1621</v>
      </c>
      <c r="LZ2" s="316" t="s">
        <v>1622</v>
      </c>
      <c r="MA2" s="316" t="s">
        <v>1623</v>
      </c>
      <c r="MB2" s="316" t="s">
        <v>1624</v>
      </c>
      <c r="MC2" s="316" t="s">
        <v>1625</v>
      </c>
      <c r="MD2" s="316" t="s">
        <v>1626</v>
      </c>
      <c r="ME2" s="316" t="s">
        <v>1627</v>
      </c>
      <c r="MF2" s="316" t="s">
        <v>1628</v>
      </c>
      <c r="MG2" s="316" t="s">
        <v>1629</v>
      </c>
      <c r="MH2" s="316" t="s">
        <v>1630</v>
      </c>
      <c r="MI2" s="316" t="s">
        <v>1631</v>
      </c>
      <c r="MJ2" s="316" t="s">
        <v>1632</v>
      </c>
      <c r="MK2" s="316" t="s">
        <v>1633</v>
      </c>
      <c r="ML2" s="316" t="s">
        <v>1634</v>
      </c>
      <c r="MM2" s="316" t="s">
        <v>1635</v>
      </c>
      <c r="MN2" s="316" t="s">
        <v>1636</v>
      </c>
      <c r="MO2" s="316" t="s">
        <v>1637</v>
      </c>
      <c r="MP2" s="316" t="s">
        <v>1638</v>
      </c>
      <c r="MQ2" s="316" t="s">
        <v>1639</v>
      </c>
      <c r="MR2" s="316" t="s">
        <v>1640</v>
      </c>
      <c r="MS2" s="316" t="s">
        <v>1641</v>
      </c>
      <c r="MT2" s="316" t="s">
        <v>1642</v>
      </c>
      <c r="MU2" s="316" t="s">
        <v>1643</v>
      </c>
      <c r="MV2" s="316" t="s">
        <v>1644</v>
      </c>
      <c r="MW2" s="316" t="s">
        <v>1645</v>
      </c>
      <c r="MX2" s="316" t="s">
        <v>1646</v>
      </c>
      <c r="MY2" s="316" t="s">
        <v>1647</v>
      </c>
      <c r="MZ2" s="316" t="s">
        <v>1648</v>
      </c>
      <c r="NA2" s="316" t="s">
        <v>1649</v>
      </c>
      <c r="NB2" s="316" t="s">
        <v>1650</v>
      </c>
      <c r="NC2" s="316" t="s">
        <v>1651</v>
      </c>
      <c r="ND2" s="316" t="s">
        <v>1652</v>
      </c>
      <c r="NE2" s="316" t="s">
        <v>1653</v>
      </c>
      <c r="NF2" s="316" t="s">
        <v>1654</v>
      </c>
      <c r="NG2" s="316" t="s">
        <v>1655</v>
      </c>
      <c r="NH2" s="316" t="s">
        <v>1656</v>
      </c>
      <c r="NI2" s="316" t="s">
        <v>1657</v>
      </c>
      <c r="NJ2" s="316" t="s">
        <v>1658</v>
      </c>
      <c r="NK2" s="316" t="s">
        <v>1659</v>
      </c>
      <c r="NL2" s="316" t="s">
        <v>1491</v>
      </c>
      <c r="NM2" s="316" t="s">
        <v>1492</v>
      </c>
      <c r="NN2" s="316" t="s">
        <v>1493</v>
      </c>
      <c r="NO2" s="316" t="s">
        <v>1660</v>
      </c>
      <c r="NP2" s="316" t="s">
        <v>1661</v>
      </c>
      <c r="NQ2" s="316" t="s">
        <v>1662</v>
      </c>
      <c r="NR2" s="316" t="s">
        <v>1663</v>
      </c>
      <c r="NS2" s="316" t="s">
        <v>1664</v>
      </c>
      <c r="NT2" s="316" t="s">
        <v>1665</v>
      </c>
      <c r="NU2" s="316" t="s">
        <v>1666</v>
      </c>
      <c r="NV2" s="316" t="s">
        <v>1667</v>
      </c>
      <c r="NW2" s="316" t="s">
        <v>1668</v>
      </c>
      <c r="NX2" s="316" t="s">
        <v>1669</v>
      </c>
    </row>
    <row r="3" spans="1:391" s="264" customFormat="1" ht="39.75" customHeight="1">
      <c r="A3" s="292" t="s">
        <v>1494</v>
      </c>
      <c r="B3" s="292" t="s">
        <v>1495</v>
      </c>
      <c r="C3" s="292" t="s">
        <v>1495</v>
      </c>
      <c r="D3" s="292" t="s">
        <v>1495</v>
      </c>
      <c r="E3" s="804" t="s">
        <v>1496</v>
      </c>
      <c r="F3" s="805"/>
      <c r="G3" s="805"/>
      <c r="H3" s="805"/>
      <c r="I3" s="805"/>
      <c r="J3" s="806"/>
      <c r="K3" s="292" t="s">
        <v>11</v>
      </c>
      <c r="L3" s="791" t="s">
        <v>1497</v>
      </c>
      <c r="M3" s="791"/>
      <c r="N3" s="791" t="s">
        <v>1498</v>
      </c>
      <c r="O3" s="791"/>
      <c r="P3" s="791"/>
      <c r="Q3" s="791" t="s">
        <v>9</v>
      </c>
      <c r="R3" s="791"/>
      <c r="S3" s="791" t="s">
        <v>37</v>
      </c>
      <c r="T3" s="791"/>
      <c r="U3" s="791" t="s">
        <v>44</v>
      </c>
      <c r="V3" s="791"/>
      <c r="W3" s="791"/>
      <c r="X3" s="791"/>
      <c r="Y3" s="791"/>
      <c r="Z3" s="791"/>
      <c r="AA3" s="791"/>
      <c r="AB3" s="791" t="s">
        <v>65</v>
      </c>
      <c r="AC3" s="791"/>
      <c r="AD3" s="791" t="s">
        <v>72</v>
      </c>
      <c r="AE3" s="791"/>
      <c r="AF3" s="791"/>
      <c r="AG3" s="791" t="s">
        <v>81</v>
      </c>
      <c r="AH3" s="791"/>
      <c r="AI3" s="292" t="s">
        <v>88</v>
      </c>
      <c r="AJ3" s="292" t="s">
        <v>1882</v>
      </c>
      <c r="AK3" s="292" t="s">
        <v>1499</v>
      </c>
      <c r="AL3" s="791" t="s">
        <v>98</v>
      </c>
      <c r="AM3" s="791"/>
      <c r="AN3" s="791" t="s">
        <v>44</v>
      </c>
      <c r="AO3" s="791"/>
      <c r="AP3" s="791"/>
      <c r="AQ3" s="791"/>
      <c r="AR3" s="791"/>
      <c r="AS3" s="791"/>
      <c r="AT3" s="791"/>
      <c r="AU3" s="791" t="s">
        <v>65</v>
      </c>
      <c r="AV3" s="791"/>
      <c r="AW3" s="791"/>
      <c r="AX3" s="791" t="s">
        <v>119</v>
      </c>
      <c r="AY3" s="791"/>
      <c r="AZ3" s="791"/>
      <c r="BA3" s="791" t="s">
        <v>125</v>
      </c>
      <c r="BB3" s="791"/>
      <c r="BC3" s="292" t="s">
        <v>1883</v>
      </c>
      <c r="BD3" s="292" t="s">
        <v>98</v>
      </c>
      <c r="BE3" s="791" t="s">
        <v>131</v>
      </c>
      <c r="BF3" s="791"/>
      <c r="BG3" s="791" t="s">
        <v>138</v>
      </c>
      <c r="BH3" s="791"/>
      <c r="BI3" s="791"/>
      <c r="BJ3" s="791"/>
      <c r="BK3" s="791"/>
      <c r="BL3" s="791"/>
      <c r="BM3" s="791" t="s">
        <v>155</v>
      </c>
      <c r="BN3" s="791"/>
      <c r="BO3" s="791"/>
      <c r="BP3" s="791"/>
      <c r="BQ3" s="791"/>
      <c r="BR3" s="791"/>
      <c r="BS3" s="791"/>
      <c r="BT3" s="791" t="s">
        <v>1500</v>
      </c>
      <c r="BU3" s="791"/>
      <c r="BV3" s="791"/>
      <c r="BW3" s="791"/>
      <c r="BX3" s="791"/>
      <c r="BY3" s="791"/>
      <c r="BZ3" s="791"/>
      <c r="CA3" s="791"/>
      <c r="CB3" s="791"/>
      <c r="CC3" s="791"/>
      <c r="CD3" s="791"/>
      <c r="CE3" s="791"/>
      <c r="CF3" s="791"/>
      <c r="CG3" s="791"/>
      <c r="CH3" s="791"/>
      <c r="CI3" s="791"/>
      <c r="CJ3" s="791"/>
      <c r="CK3" s="791"/>
      <c r="CL3" s="791" t="s">
        <v>195</v>
      </c>
      <c r="CM3" s="791" t="s">
        <v>198</v>
      </c>
      <c r="CN3" s="801" t="s">
        <v>627</v>
      </c>
      <c r="CO3" s="791" t="s">
        <v>202</v>
      </c>
      <c r="CP3" s="791"/>
      <c r="CQ3" s="791"/>
      <c r="CR3" s="791"/>
      <c r="CS3" s="791" t="s">
        <v>214</v>
      </c>
      <c r="CT3" s="791"/>
      <c r="CU3" s="791"/>
      <c r="CV3" s="791"/>
      <c r="CW3" s="791" t="s">
        <v>222</v>
      </c>
      <c r="CX3" s="791"/>
      <c r="CY3" s="791"/>
      <c r="CZ3" s="791"/>
      <c r="DA3" s="791" t="s">
        <v>230</v>
      </c>
      <c r="DB3" s="791"/>
      <c r="DC3" s="791"/>
      <c r="DD3" s="292" t="s">
        <v>1501</v>
      </c>
      <c r="DE3" s="292" t="s">
        <v>241</v>
      </c>
      <c r="DF3" s="292" t="s">
        <v>88</v>
      </c>
      <c r="DG3" s="292" t="s">
        <v>292</v>
      </c>
      <c r="DH3" s="292" t="s">
        <v>249</v>
      </c>
      <c r="DI3" s="794" t="s">
        <v>1884</v>
      </c>
      <c r="DJ3" s="795"/>
      <c r="DK3" s="795"/>
      <c r="DL3" s="796"/>
      <c r="DM3" s="801" t="s">
        <v>1502</v>
      </c>
      <c r="DN3" s="797" t="s">
        <v>1690</v>
      </c>
      <c r="DO3" s="798"/>
      <c r="DP3" s="798"/>
      <c r="DQ3" s="798"/>
      <c r="DR3" s="797" t="s">
        <v>1694</v>
      </c>
      <c r="DS3" s="798"/>
      <c r="DT3" s="799"/>
      <c r="DU3" s="797" t="s">
        <v>1695</v>
      </c>
      <c r="DV3" s="798"/>
      <c r="DW3" s="798"/>
      <c r="DX3" s="798"/>
      <c r="DY3" s="797" t="s">
        <v>1696</v>
      </c>
      <c r="DZ3" s="798"/>
      <c r="EA3" s="798"/>
      <c r="EB3" s="798"/>
      <c r="EC3" s="797" t="s">
        <v>1697</v>
      </c>
      <c r="ED3" s="798"/>
      <c r="EE3" s="798"/>
      <c r="EF3" s="798"/>
      <c r="EG3" s="797" t="s">
        <v>1698</v>
      </c>
      <c r="EH3" s="798"/>
      <c r="EI3" s="798"/>
      <c r="EJ3" s="798"/>
      <c r="EK3" s="800" t="s">
        <v>1699</v>
      </c>
      <c r="EL3" s="800"/>
      <c r="EM3" s="800"/>
      <c r="EN3" s="797" t="s">
        <v>1700</v>
      </c>
      <c r="EO3" s="798"/>
      <c r="EP3" s="798"/>
      <c r="EQ3" s="798"/>
      <c r="ER3" s="797" t="s">
        <v>1701</v>
      </c>
      <c r="ES3" s="798"/>
      <c r="ET3" s="798"/>
      <c r="EU3" s="798"/>
      <c r="EV3" s="797" t="s">
        <v>1702</v>
      </c>
      <c r="EW3" s="798"/>
      <c r="EX3" s="798"/>
      <c r="EY3" s="798"/>
      <c r="EZ3" s="797" t="s">
        <v>1852</v>
      </c>
      <c r="FA3" s="798"/>
      <c r="FB3" s="798"/>
      <c r="FC3" s="798"/>
      <c r="FD3" s="797" t="s">
        <v>1853</v>
      </c>
      <c r="FE3" s="798"/>
      <c r="FF3" s="798"/>
      <c r="FG3" s="798"/>
      <c r="FH3" s="797" t="s">
        <v>1854</v>
      </c>
      <c r="FI3" s="798"/>
      <c r="FJ3" s="798"/>
      <c r="FK3" s="798"/>
      <c r="FL3" s="797" t="s">
        <v>1855</v>
      </c>
      <c r="FM3" s="798"/>
      <c r="FN3" s="799"/>
      <c r="FO3" s="797" t="s">
        <v>1703</v>
      </c>
      <c r="FP3" s="798"/>
      <c r="FQ3" s="798"/>
      <c r="FR3" s="798"/>
      <c r="FS3" s="797" t="s">
        <v>1935</v>
      </c>
      <c r="FT3" s="798"/>
      <c r="FU3" s="798"/>
      <c r="FV3" s="798"/>
      <c r="FW3" s="797" t="s">
        <v>1704</v>
      </c>
      <c r="FX3" s="798"/>
      <c r="FY3" s="798"/>
      <c r="FZ3" s="798"/>
      <c r="GA3" s="797" t="s">
        <v>1705</v>
      </c>
      <c r="GB3" s="798"/>
      <c r="GC3" s="798"/>
      <c r="GD3" s="798"/>
      <c r="GE3" s="797" t="s">
        <v>1706</v>
      </c>
      <c r="GF3" s="798"/>
      <c r="GG3" s="798"/>
      <c r="GH3" s="798"/>
      <c r="GI3" s="797" t="s">
        <v>1707</v>
      </c>
      <c r="GJ3" s="798"/>
      <c r="GK3" s="798"/>
      <c r="GL3" s="798"/>
      <c r="GM3" s="797" t="s">
        <v>1708</v>
      </c>
      <c r="GN3" s="798"/>
      <c r="GO3" s="798"/>
      <c r="GP3" s="798"/>
      <c r="GQ3" s="797" t="s">
        <v>1709</v>
      </c>
      <c r="GR3" s="798"/>
      <c r="GS3" s="798"/>
      <c r="GT3" s="798"/>
      <c r="GU3" s="797" t="s">
        <v>1710</v>
      </c>
      <c r="GV3" s="798"/>
      <c r="GW3" s="798"/>
      <c r="GX3" s="798"/>
      <c r="GY3" s="797" t="s">
        <v>1711</v>
      </c>
      <c r="GZ3" s="798"/>
      <c r="HA3" s="798"/>
      <c r="HB3" s="798"/>
      <c r="HC3" s="797" t="s">
        <v>1712</v>
      </c>
      <c r="HD3" s="798"/>
      <c r="HE3" s="798"/>
      <c r="HF3" s="798"/>
      <c r="HG3" s="797" t="s">
        <v>1713</v>
      </c>
      <c r="HH3" s="798"/>
      <c r="HI3" s="798"/>
      <c r="HJ3" s="798"/>
      <c r="HK3" s="797" t="s">
        <v>1714</v>
      </c>
      <c r="HL3" s="798"/>
      <c r="HM3" s="798"/>
      <c r="HN3" s="798"/>
      <c r="HO3" s="797" t="s">
        <v>1715</v>
      </c>
      <c r="HP3" s="798"/>
      <c r="HQ3" s="798"/>
      <c r="HR3" s="798"/>
      <c r="HS3" s="797" t="s">
        <v>1716</v>
      </c>
      <c r="HT3" s="798"/>
      <c r="HU3" s="798"/>
      <c r="HV3" s="798"/>
      <c r="HW3" s="797" t="s">
        <v>1717</v>
      </c>
      <c r="HX3" s="798"/>
      <c r="HY3" s="798"/>
      <c r="HZ3" s="798"/>
      <c r="IA3" s="797" t="s">
        <v>1718</v>
      </c>
      <c r="IB3" s="798"/>
      <c r="IC3" s="798"/>
      <c r="ID3" s="798"/>
      <c r="IE3" s="797" t="s">
        <v>1719</v>
      </c>
      <c r="IF3" s="798"/>
      <c r="IG3" s="798"/>
      <c r="IH3" s="798"/>
      <c r="II3" s="797" t="s">
        <v>1720</v>
      </c>
      <c r="IJ3" s="798"/>
      <c r="IK3" s="798"/>
      <c r="IL3" s="798"/>
      <c r="IM3" s="791" t="s">
        <v>1503</v>
      </c>
      <c r="IN3" s="791"/>
      <c r="IO3" s="791"/>
      <c r="IP3" s="791"/>
      <c r="IQ3" s="791"/>
      <c r="IR3" s="791"/>
      <c r="IS3" s="791" t="s">
        <v>260</v>
      </c>
      <c r="IT3" s="791"/>
      <c r="IU3" s="791"/>
      <c r="IV3" s="791"/>
      <c r="IW3" s="791"/>
      <c r="IX3" s="791"/>
      <c r="IY3" s="791"/>
      <c r="IZ3" s="791"/>
      <c r="JA3" s="791"/>
      <c r="JB3" s="791"/>
      <c r="JC3" s="791"/>
      <c r="JD3" s="791"/>
      <c r="JE3" s="791"/>
      <c r="JF3" s="791"/>
      <c r="JG3" s="791"/>
      <c r="JH3" s="791"/>
      <c r="JI3" s="791"/>
      <c r="JJ3" s="791"/>
      <c r="JK3" s="801" t="s">
        <v>1504</v>
      </c>
      <c r="JL3" s="791" t="s">
        <v>289</v>
      </c>
      <c r="JM3" s="791"/>
      <c r="JN3" s="791"/>
      <c r="JO3" s="791"/>
      <c r="JP3" s="791"/>
      <c r="JQ3" s="791"/>
      <c r="JR3" s="791"/>
      <c r="JS3" s="794" t="s">
        <v>302</v>
      </c>
      <c r="JT3" s="795"/>
      <c r="JU3" s="795"/>
      <c r="JV3" s="795"/>
      <c r="JW3" s="795"/>
      <c r="JX3" s="795"/>
      <c r="JY3" s="795"/>
      <c r="JZ3" s="795"/>
      <c r="KA3" s="795"/>
      <c r="KB3" s="795"/>
      <c r="KC3" s="795"/>
      <c r="KD3" s="795"/>
      <c r="KE3" s="795"/>
      <c r="KF3" s="795"/>
      <c r="KG3" s="796"/>
      <c r="KH3" s="794" t="s">
        <v>334</v>
      </c>
      <c r="KI3" s="795"/>
      <c r="KJ3" s="795"/>
      <c r="KK3" s="795"/>
      <c r="KL3" s="795"/>
      <c r="KM3" s="796"/>
      <c r="KN3" s="792" t="s">
        <v>1881</v>
      </c>
      <c r="KO3" s="791" t="s">
        <v>1870</v>
      </c>
      <c r="KP3" s="791"/>
      <c r="KQ3" s="791"/>
      <c r="KR3" s="794" t="s">
        <v>352</v>
      </c>
      <c r="KS3" s="795"/>
      <c r="KT3" s="796"/>
      <c r="KU3" s="314" t="s">
        <v>1505</v>
      </c>
      <c r="KV3" s="314" t="s">
        <v>1505</v>
      </c>
      <c r="KW3" s="314" t="s">
        <v>1505</v>
      </c>
      <c r="KX3" s="314" t="s">
        <v>1681</v>
      </c>
      <c r="KY3" s="292" t="s">
        <v>371</v>
      </c>
      <c r="KZ3" s="794" t="s">
        <v>1506</v>
      </c>
      <c r="LA3" s="795"/>
      <c r="LB3" s="795"/>
      <c r="LC3" s="796"/>
      <c r="LD3" s="791" t="s">
        <v>1507</v>
      </c>
      <c r="LE3" s="791"/>
      <c r="LF3" s="791"/>
      <c r="LG3" s="791"/>
      <c r="LH3" s="791"/>
      <c r="LI3" s="791"/>
      <c r="LJ3" s="791"/>
      <c r="LK3" s="791"/>
      <c r="LL3" s="791"/>
      <c r="LM3" s="791"/>
      <c r="LN3" s="791"/>
      <c r="LO3" s="791"/>
      <c r="LP3" s="791"/>
      <c r="LQ3" s="791"/>
      <c r="LR3" s="791"/>
      <c r="LS3" s="791"/>
      <c r="LT3" s="791"/>
      <c r="LU3" s="791"/>
      <c r="LV3" s="791"/>
      <c r="LW3" s="791"/>
      <c r="LX3" s="791"/>
      <c r="LY3" s="791"/>
      <c r="LZ3" s="791"/>
      <c r="MA3" s="791"/>
      <c r="MB3" s="791"/>
      <c r="MC3" s="791"/>
      <c r="MD3" s="791"/>
      <c r="ME3" s="791"/>
      <c r="MF3" s="791"/>
      <c r="MG3" s="791"/>
      <c r="MH3" s="791"/>
      <c r="MI3" s="791"/>
      <c r="MJ3" s="791"/>
      <c r="MK3" s="791"/>
      <c r="ML3" s="791"/>
      <c r="MM3" s="791"/>
      <c r="MN3" s="791"/>
      <c r="MO3" s="791"/>
      <c r="MP3" s="791"/>
      <c r="MQ3" s="791"/>
      <c r="MR3" s="791"/>
      <c r="MS3" s="791"/>
      <c r="MT3" s="791"/>
      <c r="MU3" s="791"/>
      <c r="MV3" s="791"/>
      <c r="MW3" s="791"/>
      <c r="MX3" s="791"/>
      <c r="MY3" s="791"/>
      <c r="MZ3" s="791"/>
      <c r="NA3" s="791"/>
      <c r="NB3" s="791"/>
      <c r="NC3" s="791"/>
      <c r="ND3" s="791"/>
      <c r="NE3" s="791"/>
      <c r="NF3" s="791"/>
      <c r="NG3" s="791"/>
      <c r="NH3" s="791"/>
      <c r="NI3" s="791"/>
      <c r="NJ3" s="794" t="s">
        <v>23</v>
      </c>
      <c r="NK3" s="795"/>
      <c r="NL3" s="795"/>
      <c r="NM3" s="795"/>
      <c r="NN3" s="795"/>
      <c r="NO3" s="795"/>
      <c r="NP3" s="795"/>
      <c r="NQ3" s="795"/>
      <c r="NR3" s="795"/>
      <c r="NS3" s="796"/>
      <c r="NT3" s="292" t="s">
        <v>1508</v>
      </c>
      <c r="NU3" s="292" t="s">
        <v>1509</v>
      </c>
      <c r="NV3" s="292" t="s">
        <v>1510</v>
      </c>
      <c r="NW3" s="292" t="s">
        <v>1511</v>
      </c>
      <c r="NX3" s="292" t="s">
        <v>1512</v>
      </c>
    </row>
    <row r="4" spans="1:391" s="264" customFormat="1" ht="55.5" customHeight="1">
      <c r="A4" s="292" t="s">
        <v>66</v>
      </c>
      <c r="B4" s="292" t="s">
        <v>11</v>
      </c>
      <c r="C4" s="292" t="s">
        <v>1513</v>
      </c>
      <c r="D4" s="292" t="s">
        <v>1498</v>
      </c>
      <c r="E4" s="263" t="s">
        <v>1514</v>
      </c>
      <c r="F4" s="263" t="s">
        <v>1515</v>
      </c>
      <c r="G4" s="263" t="s">
        <v>1516</v>
      </c>
      <c r="H4" s="263" t="s">
        <v>1517</v>
      </c>
      <c r="I4" s="292" t="s">
        <v>1518</v>
      </c>
      <c r="J4" s="292" t="s">
        <v>1519</v>
      </c>
      <c r="K4" s="292" t="s">
        <v>12</v>
      </c>
      <c r="L4" s="292" t="s">
        <v>1520</v>
      </c>
      <c r="M4" s="292" t="s">
        <v>20</v>
      </c>
      <c r="N4" s="292" t="s">
        <v>1521</v>
      </c>
      <c r="O4" s="794" t="s">
        <v>1522</v>
      </c>
      <c r="P4" s="796"/>
      <c r="Q4" s="801" t="s">
        <v>32</v>
      </c>
      <c r="R4" s="801" t="s">
        <v>34</v>
      </c>
      <c r="S4" s="292" t="s">
        <v>38</v>
      </c>
      <c r="T4" s="292" t="s">
        <v>41</v>
      </c>
      <c r="U4" s="292" t="s">
        <v>45</v>
      </c>
      <c r="V4" s="292" t="s">
        <v>1523</v>
      </c>
      <c r="W4" s="292" t="s">
        <v>51</v>
      </c>
      <c r="X4" s="292" t="s">
        <v>1523</v>
      </c>
      <c r="Y4" s="292" t="s">
        <v>57</v>
      </c>
      <c r="Z4" s="292" t="s">
        <v>1523</v>
      </c>
      <c r="AA4" s="292" t="s">
        <v>62</v>
      </c>
      <c r="AB4" s="292" t="s">
        <v>66</v>
      </c>
      <c r="AC4" s="292" t="s">
        <v>1523</v>
      </c>
      <c r="AD4" s="292" t="s">
        <v>73</v>
      </c>
      <c r="AE4" s="292" t="s">
        <v>76</v>
      </c>
      <c r="AF4" s="292" t="s">
        <v>1523</v>
      </c>
      <c r="AG4" s="292" t="s">
        <v>82</v>
      </c>
      <c r="AH4" s="292" t="s">
        <v>85</v>
      </c>
      <c r="AI4" s="801" t="s">
        <v>89</v>
      </c>
      <c r="AJ4" s="801" t="s">
        <v>1885</v>
      </c>
      <c r="AK4" s="801" t="s">
        <v>95</v>
      </c>
      <c r="AL4" s="292" t="s">
        <v>99</v>
      </c>
      <c r="AM4" s="292" t="s">
        <v>101</v>
      </c>
      <c r="AN4" s="292" t="s">
        <v>45</v>
      </c>
      <c r="AO4" s="292" t="s">
        <v>1523</v>
      </c>
      <c r="AP4" s="292" t="s">
        <v>51</v>
      </c>
      <c r="AQ4" s="292" t="s">
        <v>1523</v>
      </c>
      <c r="AR4" s="292" t="s">
        <v>1524</v>
      </c>
      <c r="AS4" s="292" t="s">
        <v>1523</v>
      </c>
      <c r="AT4" s="292" t="s">
        <v>1525</v>
      </c>
      <c r="AU4" s="292" t="s">
        <v>66</v>
      </c>
      <c r="AV4" s="292" t="s">
        <v>1526</v>
      </c>
      <c r="AW4" s="292" t="s">
        <v>1523</v>
      </c>
      <c r="AX4" s="292" t="s">
        <v>73</v>
      </c>
      <c r="AY4" s="292" t="s">
        <v>76</v>
      </c>
      <c r="AZ4" s="292" t="s">
        <v>1523</v>
      </c>
      <c r="BA4" s="292" t="s">
        <v>82</v>
      </c>
      <c r="BB4" s="292" t="s">
        <v>85</v>
      </c>
      <c r="BC4" s="292"/>
      <c r="BD4" s="292" t="s">
        <v>1499</v>
      </c>
      <c r="BE4" s="292" t="s">
        <v>132</v>
      </c>
      <c r="BF4" s="292" t="s">
        <v>136</v>
      </c>
      <c r="BG4" s="292" t="s">
        <v>141</v>
      </c>
      <c r="BH4" s="292" t="s">
        <v>76</v>
      </c>
      <c r="BI4" s="292" t="s">
        <v>1523</v>
      </c>
      <c r="BJ4" s="292" t="s">
        <v>147</v>
      </c>
      <c r="BK4" s="292" t="s">
        <v>150</v>
      </c>
      <c r="BL4" s="292" t="s">
        <v>1499</v>
      </c>
      <c r="BM4" s="292">
        <v>14001</v>
      </c>
      <c r="BN4" s="292">
        <v>14002</v>
      </c>
      <c r="BO4" s="292">
        <v>9000</v>
      </c>
      <c r="BP4" s="292">
        <v>9001</v>
      </c>
      <c r="BQ4" s="292">
        <v>9002</v>
      </c>
      <c r="BR4" s="292">
        <v>9003</v>
      </c>
      <c r="BS4" s="292">
        <v>9004</v>
      </c>
      <c r="BT4" s="791" t="s">
        <v>167</v>
      </c>
      <c r="BU4" s="791"/>
      <c r="BV4" s="791" t="s">
        <v>171</v>
      </c>
      <c r="BW4" s="791"/>
      <c r="BX4" s="791" t="s">
        <v>174</v>
      </c>
      <c r="BY4" s="791"/>
      <c r="BZ4" s="791" t="s">
        <v>177</v>
      </c>
      <c r="CA4" s="791"/>
      <c r="CB4" s="791" t="s">
        <v>180</v>
      </c>
      <c r="CC4" s="791"/>
      <c r="CD4" s="800" t="s">
        <v>183</v>
      </c>
      <c r="CE4" s="800"/>
      <c r="CF4" s="791" t="s">
        <v>186</v>
      </c>
      <c r="CG4" s="791"/>
      <c r="CH4" s="791" t="s">
        <v>189</v>
      </c>
      <c r="CI4" s="791"/>
      <c r="CJ4" s="791" t="s">
        <v>192</v>
      </c>
      <c r="CK4" s="791"/>
      <c r="CL4" s="791"/>
      <c r="CM4" s="791"/>
      <c r="CN4" s="802"/>
      <c r="CO4" s="292" t="s">
        <v>1527</v>
      </c>
      <c r="CP4" s="292" t="s">
        <v>1528</v>
      </c>
      <c r="CQ4" s="292" t="s">
        <v>1529</v>
      </c>
      <c r="CR4" s="292" t="s">
        <v>1530</v>
      </c>
      <c r="CS4" s="292" t="s">
        <v>1531</v>
      </c>
      <c r="CT4" s="292" t="s">
        <v>1532</v>
      </c>
      <c r="CU4" s="292" t="s">
        <v>1533</v>
      </c>
      <c r="CV4" s="292" t="s">
        <v>1530</v>
      </c>
      <c r="CW4" s="292" t="s">
        <v>1534</v>
      </c>
      <c r="CX4" s="292" t="s">
        <v>1535</v>
      </c>
      <c r="CY4" s="292" t="s">
        <v>1536</v>
      </c>
      <c r="CZ4" s="292" t="s">
        <v>1530</v>
      </c>
      <c r="DA4" s="292" t="s">
        <v>231</v>
      </c>
      <c r="DB4" s="292" t="s">
        <v>1537</v>
      </c>
      <c r="DC4" s="292" t="s">
        <v>236</v>
      </c>
      <c r="DD4" s="292" t="s">
        <v>239</v>
      </c>
      <c r="DE4" s="292"/>
      <c r="DF4" s="292"/>
      <c r="DG4" s="292"/>
      <c r="DH4" s="292"/>
      <c r="DI4" s="292" t="s">
        <v>252</v>
      </c>
      <c r="DJ4" s="292" t="s">
        <v>254</v>
      </c>
      <c r="DK4" s="292" t="s">
        <v>256</v>
      </c>
      <c r="DL4" s="292" t="s">
        <v>258</v>
      </c>
      <c r="DM4" s="802"/>
      <c r="DN4" s="308" t="s">
        <v>231</v>
      </c>
      <c r="DO4" s="308" t="s">
        <v>1539</v>
      </c>
      <c r="DP4" s="308" t="s">
        <v>1692</v>
      </c>
      <c r="DQ4" s="308" t="s">
        <v>1691</v>
      </c>
      <c r="DR4" s="308" t="s">
        <v>1540</v>
      </c>
      <c r="DS4" s="308" t="s">
        <v>1692</v>
      </c>
      <c r="DT4" s="308" t="s">
        <v>1541</v>
      </c>
      <c r="DU4" s="308" t="s">
        <v>231</v>
      </c>
      <c r="DV4" s="308" t="s">
        <v>1539</v>
      </c>
      <c r="DW4" s="308" t="s">
        <v>1692</v>
      </c>
      <c r="DX4" s="308" t="s">
        <v>1691</v>
      </c>
      <c r="DY4" s="308" t="s">
        <v>231</v>
      </c>
      <c r="DZ4" s="308" t="s">
        <v>1539</v>
      </c>
      <c r="EA4" s="308" t="s">
        <v>1692</v>
      </c>
      <c r="EB4" s="308" t="s">
        <v>1691</v>
      </c>
      <c r="EC4" s="308" t="s">
        <v>231</v>
      </c>
      <c r="ED4" s="308" t="s">
        <v>1539</v>
      </c>
      <c r="EE4" s="308" t="s">
        <v>1692</v>
      </c>
      <c r="EF4" s="308" t="s">
        <v>1691</v>
      </c>
      <c r="EG4" s="308" t="s">
        <v>231</v>
      </c>
      <c r="EH4" s="308" t="s">
        <v>1539</v>
      </c>
      <c r="EI4" s="308" t="s">
        <v>1692</v>
      </c>
      <c r="EJ4" s="308" t="s">
        <v>1691</v>
      </c>
      <c r="EK4" s="308" t="s">
        <v>1539</v>
      </c>
      <c r="EL4" s="308" t="s">
        <v>1692</v>
      </c>
      <c r="EM4" s="308" t="s">
        <v>1691</v>
      </c>
      <c r="EN4" s="308" t="s">
        <v>231</v>
      </c>
      <c r="EO4" s="308" t="s">
        <v>1539</v>
      </c>
      <c r="EP4" s="308" t="s">
        <v>1692</v>
      </c>
      <c r="EQ4" s="308" t="s">
        <v>1691</v>
      </c>
      <c r="ER4" s="308" t="s">
        <v>231</v>
      </c>
      <c r="ES4" s="308" t="s">
        <v>1539</v>
      </c>
      <c r="ET4" s="308" t="s">
        <v>1692</v>
      </c>
      <c r="EU4" s="308" t="s">
        <v>1691</v>
      </c>
      <c r="EV4" s="308" t="s">
        <v>231</v>
      </c>
      <c r="EW4" s="308" t="s">
        <v>1539</v>
      </c>
      <c r="EX4" s="308" t="s">
        <v>1692</v>
      </c>
      <c r="EY4" s="308" t="s">
        <v>1691</v>
      </c>
      <c r="EZ4" s="308" t="s">
        <v>231</v>
      </c>
      <c r="FA4" s="308" t="s">
        <v>1539</v>
      </c>
      <c r="FB4" s="308" t="s">
        <v>1692</v>
      </c>
      <c r="FC4" s="308" t="s">
        <v>1691</v>
      </c>
      <c r="FD4" s="308" t="s">
        <v>231</v>
      </c>
      <c r="FE4" s="308" t="s">
        <v>1539</v>
      </c>
      <c r="FF4" s="308" t="s">
        <v>1692</v>
      </c>
      <c r="FG4" s="308" t="s">
        <v>1691</v>
      </c>
      <c r="FH4" s="308" t="s">
        <v>231</v>
      </c>
      <c r="FI4" s="308" t="s">
        <v>1539</v>
      </c>
      <c r="FJ4" s="308" t="s">
        <v>1692</v>
      </c>
      <c r="FK4" s="308" t="s">
        <v>1691</v>
      </c>
      <c r="FL4" s="308" t="s">
        <v>1539</v>
      </c>
      <c r="FM4" s="308" t="s">
        <v>1692</v>
      </c>
      <c r="FN4" s="308" t="s">
        <v>1691</v>
      </c>
      <c r="FO4" s="308" t="s">
        <v>231</v>
      </c>
      <c r="FP4" s="308" t="s">
        <v>1539</v>
      </c>
      <c r="FQ4" s="308" t="s">
        <v>1692</v>
      </c>
      <c r="FR4" s="308" t="s">
        <v>1691</v>
      </c>
      <c r="FS4" s="308" t="s">
        <v>231</v>
      </c>
      <c r="FT4" s="308" t="s">
        <v>1539</v>
      </c>
      <c r="FU4" s="308" t="s">
        <v>1692</v>
      </c>
      <c r="FV4" s="308" t="s">
        <v>1691</v>
      </c>
      <c r="FW4" s="308" t="s">
        <v>231</v>
      </c>
      <c r="FX4" s="308" t="s">
        <v>1539</v>
      </c>
      <c r="FY4" s="308" t="s">
        <v>1692</v>
      </c>
      <c r="FZ4" s="308" t="s">
        <v>1691</v>
      </c>
      <c r="GA4" s="308" t="s">
        <v>231</v>
      </c>
      <c r="GB4" s="308" t="s">
        <v>1539</v>
      </c>
      <c r="GC4" s="308" t="s">
        <v>1692</v>
      </c>
      <c r="GD4" s="308" t="s">
        <v>1691</v>
      </c>
      <c r="GE4" s="308" t="s">
        <v>231</v>
      </c>
      <c r="GF4" s="308" t="s">
        <v>1539</v>
      </c>
      <c r="GG4" s="308" t="s">
        <v>1692</v>
      </c>
      <c r="GH4" s="308" t="s">
        <v>1691</v>
      </c>
      <c r="GI4" s="308" t="s">
        <v>231</v>
      </c>
      <c r="GJ4" s="308" t="s">
        <v>1539</v>
      </c>
      <c r="GK4" s="308" t="s">
        <v>1692</v>
      </c>
      <c r="GL4" s="308" t="s">
        <v>1691</v>
      </c>
      <c r="GM4" s="308" t="s">
        <v>231</v>
      </c>
      <c r="GN4" s="308" t="s">
        <v>1539</v>
      </c>
      <c r="GO4" s="308" t="s">
        <v>1692</v>
      </c>
      <c r="GP4" s="308" t="s">
        <v>1691</v>
      </c>
      <c r="GQ4" s="308" t="s">
        <v>231</v>
      </c>
      <c r="GR4" s="308" t="s">
        <v>1539</v>
      </c>
      <c r="GS4" s="308" t="s">
        <v>1692</v>
      </c>
      <c r="GT4" s="308" t="s">
        <v>1691</v>
      </c>
      <c r="GU4" s="308" t="s">
        <v>231</v>
      </c>
      <c r="GV4" s="308" t="s">
        <v>1539</v>
      </c>
      <c r="GW4" s="308" t="s">
        <v>1692</v>
      </c>
      <c r="GX4" s="308" t="s">
        <v>1691</v>
      </c>
      <c r="GY4" s="308" t="s">
        <v>231</v>
      </c>
      <c r="GZ4" s="308" t="s">
        <v>1539</v>
      </c>
      <c r="HA4" s="308" t="s">
        <v>1692</v>
      </c>
      <c r="HB4" s="308" t="s">
        <v>1691</v>
      </c>
      <c r="HC4" s="308" t="s">
        <v>231</v>
      </c>
      <c r="HD4" s="308" t="s">
        <v>1539</v>
      </c>
      <c r="HE4" s="308" t="s">
        <v>1692</v>
      </c>
      <c r="HF4" s="308" t="s">
        <v>1691</v>
      </c>
      <c r="HG4" s="308" t="s">
        <v>231</v>
      </c>
      <c r="HH4" s="308" t="s">
        <v>1539</v>
      </c>
      <c r="HI4" s="308" t="s">
        <v>1692</v>
      </c>
      <c r="HJ4" s="308" t="s">
        <v>1691</v>
      </c>
      <c r="HK4" s="308" t="s">
        <v>231</v>
      </c>
      <c r="HL4" s="308" t="s">
        <v>1539</v>
      </c>
      <c r="HM4" s="308" t="s">
        <v>1692</v>
      </c>
      <c r="HN4" s="308" t="s">
        <v>1691</v>
      </c>
      <c r="HO4" s="308" t="s">
        <v>231</v>
      </c>
      <c r="HP4" s="308" t="s">
        <v>1539</v>
      </c>
      <c r="HQ4" s="308" t="s">
        <v>1692</v>
      </c>
      <c r="HR4" s="308" t="s">
        <v>1691</v>
      </c>
      <c r="HS4" s="308" t="s">
        <v>231</v>
      </c>
      <c r="HT4" s="308" t="s">
        <v>1539</v>
      </c>
      <c r="HU4" s="308" t="s">
        <v>1692</v>
      </c>
      <c r="HV4" s="308" t="s">
        <v>1691</v>
      </c>
      <c r="HW4" s="308" t="s">
        <v>231</v>
      </c>
      <c r="HX4" s="308" t="s">
        <v>1539</v>
      </c>
      <c r="HY4" s="308" t="s">
        <v>1692</v>
      </c>
      <c r="HZ4" s="308" t="s">
        <v>1691</v>
      </c>
      <c r="IA4" s="308" t="s">
        <v>231</v>
      </c>
      <c r="IB4" s="308" t="s">
        <v>1539</v>
      </c>
      <c r="IC4" s="308" t="s">
        <v>1692</v>
      </c>
      <c r="ID4" s="308" t="s">
        <v>1691</v>
      </c>
      <c r="IE4" s="308" t="s">
        <v>231</v>
      </c>
      <c r="IF4" s="308" t="s">
        <v>1539</v>
      </c>
      <c r="IG4" s="308" t="s">
        <v>1692</v>
      </c>
      <c r="IH4" s="308" t="s">
        <v>1691</v>
      </c>
      <c r="II4" s="308" t="s">
        <v>231</v>
      </c>
      <c r="IJ4" s="308" t="s">
        <v>1539</v>
      </c>
      <c r="IK4" s="308" t="s">
        <v>1692</v>
      </c>
      <c r="IL4" s="308" t="s">
        <v>1691</v>
      </c>
      <c r="IM4" s="801" t="s">
        <v>1538</v>
      </c>
      <c r="IN4" s="292" t="s">
        <v>231</v>
      </c>
      <c r="IO4" s="292" t="s">
        <v>1539</v>
      </c>
      <c r="IP4" s="292" t="s">
        <v>1530</v>
      </c>
      <c r="IQ4" s="292" t="s">
        <v>1540</v>
      </c>
      <c r="IR4" s="292" t="s">
        <v>1541</v>
      </c>
      <c r="IS4" s="791" t="s">
        <v>261</v>
      </c>
      <c r="IT4" s="791"/>
      <c r="IU4" s="791" t="s">
        <v>265</v>
      </c>
      <c r="IV4" s="791"/>
      <c r="IW4" s="791" t="s">
        <v>268</v>
      </c>
      <c r="IX4" s="791"/>
      <c r="IY4" s="791" t="s">
        <v>271</v>
      </c>
      <c r="IZ4" s="791"/>
      <c r="JA4" s="791" t="s">
        <v>274</v>
      </c>
      <c r="JB4" s="791"/>
      <c r="JC4" s="791" t="s">
        <v>277</v>
      </c>
      <c r="JD4" s="791"/>
      <c r="JE4" s="791" t="s">
        <v>280</v>
      </c>
      <c r="JF4" s="791"/>
      <c r="JG4" s="791" t="s">
        <v>283</v>
      </c>
      <c r="JH4" s="791"/>
      <c r="JI4" s="791" t="s">
        <v>286</v>
      </c>
      <c r="JJ4" s="791"/>
      <c r="JK4" s="803"/>
      <c r="JL4" s="292" t="s">
        <v>241</v>
      </c>
      <c r="JM4" s="292" t="s">
        <v>88</v>
      </c>
      <c r="JN4" s="292" t="s">
        <v>292</v>
      </c>
      <c r="JO4" s="292" t="s">
        <v>294</v>
      </c>
      <c r="JP4" s="791" t="s">
        <v>342</v>
      </c>
      <c r="JQ4" s="791"/>
      <c r="JR4" s="791"/>
      <c r="JS4" s="292" t="s">
        <v>303</v>
      </c>
      <c r="JT4" s="292" t="s">
        <v>305</v>
      </c>
      <c r="JU4" s="292" t="s">
        <v>307</v>
      </c>
      <c r="JV4" s="292" t="s">
        <v>309</v>
      </c>
      <c r="JW4" s="292" t="s">
        <v>311</v>
      </c>
      <c r="JX4" s="292" t="s">
        <v>313</v>
      </c>
      <c r="JY4" s="794" t="s">
        <v>315</v>
      </c>
      <c r="JZ4" s="796"/>
      <c r="KA4" s="292" t="s">
        <v>319</v>
      </c>
      <c r="KB4" s="292" t="s">
        <v>322</v>
      </c>
      <c r="KC4" s="292" t="s">
        <v>324</v>
      </c>
      <c r="KD4" s="292" t="s">
        <v>326</v>
      </c>
      <c r="KE4" s="292" t="s">
        <v>328</v>
      </c>
      <c r="KF4" s="292" t="s">
        <v>330</v>
      </c>
      <c r="KG4" s="292" t="s">
        <v>332</v>
      </c>
      <c r="KH4" s="794" t="s">
        <v>1542</v>
      </c>
      <c r="KI4" s="796"/>
      <c r="KJ4" s="794" t="s">
        <v>1543</v>
      </c>
      <c r="KK4" s="796"/>
      <c r="KL4" s="794" t="s">
        <v>1544</v>
      </c>
      <c r="KM4" s="796"/>
      <c r="KN4" s="793"/>
      <c r="KO4" s="292" t="s">
        <v>345</v>
      </c>
      <c r="KP4" s="292" t="s">
        <v>348</v>
      </c>
      <c r="KQ4" s="292" t="s">
        <v>300</v>
      </c>
      <c r="KR4" s="292" t="s">
        <v>353</v>
      </c>
      <c r="KS4" s="292" t="s">
        <v>356</v>
      </c>
      <c r="KT4" s="292" t="s">
        <v>358</v>
      </c>
      <c r="KU4" s="315" t="s">
        <v>364</v>
      </c>
      <c r="KV4" s="315" t="s">
        <v>367</v>
      </c>
      <c r="KW4" s="315" t="s">
        <v>1602</v>
      </c>
      <c r="KX4" s="315" t="s">
        <v>1682</v>
      </c>
      <c r="KY4" s="292" t="s">
        <v>1545</v>
      </c>
      <c r="KZ4" s="292" t="s">
        <v>202</v>
      </c>
      <c r="LA4" s="292" t="s">
        <v>214</v>
      </c>
      <c r="LB4" s="292" t="s">
        <v>222</v>
      </c>
      <c r="LC4" s="292" t="s">
        <v>1546</v>
      </c>
      <c r="LD4" s="791" t="s">
        <v>523</v>
      </c>
      <c r="LE4" s="791"/>
      <c r="LF4" s="791"/>
      <c r="LG4" s="791" t="s">
        <v>1547</v>
      </c>
      <c r="LH4" s="791"/>
      <c r="LI4" s="791"/>
      <c r="LJ4" s="791"/>
      <c r="LK4" s="791"/>
      <c r="LL4" s="791"/>
      <c r="LM4" s="791"/>
      <c r="LN4" s="791"/>
      <c r="LO4" s="791"/>
      <c r="LP4" s="791"/>
      <c r="LQ4" s="791"/>
      <c r="LR4" s="791"/>
      <c r="LS4" s="791"/>
      <c r="LT4" s="791"/>
      <c r="LU4" s="791"/>
      <c r="LV4" s="791" t="s">
        <v>1548</v>
      </c>
      <c r="LW4" s="791"/>
      <c r="LX4" s="791"/>
      <c r="LY4" s="791"/>
      <c r="LZ4" s="791"/>
      <c r="MA4" s="791"/>
      <c r="MB4" s="791"/>
      <c r="MC4" s="791"/>
      <c r="MD4" s="791"/>
      <c r="ME4" s="791"/>
      <c r="MF4" s="791"/>
      <c r="MG4" s="791"/>
      <c r="MH4" s="791"/>
      <c r="MI4" s="791"/>
      <c r="MJ4" s="791"/>
      <c r="MK4" s="791"/>
      <c r="ML4" s="791"/>
      <c r="MM4" s="791"/>
      <c r="MN4" s="791"/>
      <c r="MO4" s="791"/>
      <c r="MP4" s="791"/>
      <c r="MQ4" s="791"/>
      <c r="MR4" s="791"/>
      <c r="MS4" s="791"/>
      <c r="MT4" s="791"/>
      <c r="MU4" s="791"/>
      <c r="MV4" s="791"/>
      <c r="MW4" s="791"/>
      <c r="MX4" s="791"/>
      <c r="MY4" s="791"/>
      <c r="MZ4" s="791" t="s">
        <v>526</v>
      </c>
      <c r="NA4" s="791" t="s">
        <v>1549</v>
      </c>
      <c r="NB4" s="791"/>
      <c r="NC4" s="791"/>
      <c r="ND4" s="791"/>
      <c r="NE4" s="791"/>
      <c r="NF4" s="791"/>
      <c r="NG4" s="791"/>
      <c r="NH4" s="791"/>
      <c r="NI4" s="791"/>
      <c r="NJ4" s="794" t="s">
        <v>1550</v>
      </c>
      <c r="NK4" s="795"/>
      <c r="NL4" s="795"/>
      <c r="NM4" s="795"/>
      <c r="NN4" s="796"/>
      <c r="NO4" s="794" t="s">
        <v>1551</v>
      </c>
      <c r="NP4" s="795"/>
      <c r="NQ4" s="795"/>
      <c r="NR4" s="795"/>
      <c r="NS4" s="796"/>
      <c r="NT4" s="292"/>
      <c r="NU4" s="292"/>
      <c r="NV4" s="292"/>
      <c r="NW4" s="292"/>
      <c r="NX4" s="292"/>
    </row>
    <row r="5" spans="1:391" s="264" customFormat="1" ht="126.75" customHeight="1">
      <c r="A5" s="293" t="s">
        <v>114</v>
      </c>
      <c r="B5" s="265" t="str">
        <f>K6</f>
        <v>　</v>
      </c>
      <c r="C5" s="265" t="str">
        <f>L6</f>
        <v>　</v>
      </c>
      <c r="D5" s="265" t="str">
        <f>N6</f>
        <v>　</v>
      </c>
      <c r="E5" s="265">
        <f>'01入力票（その１）'!C18</f>
        <v>0</v>
      </c>
      <c r="F5" s="265">
        <f>'01入力票（その１）'!D18</f>
        <v>0</v>
      </c>
      <c r="G5" s="265">
        <f>'01入力票（その１）'!E18</f>
        <v>0</v>
      </c>
      <c r="H5" s="265">
        <f>'01入力票（その１）'!F18</f>
        <v>0</v>
      </c>
      <c r="I5" s="265">
        <f>'01入力票（その１）'!G18</f>
        <v>0</v>
      </c>
      <c r="J5" s="265">
        <f>'01入力票（その１）'!H18</f>
        <v>0</v>
      </c>
      <c r="K5" s="293" t="s">
        <v>1552</v>
      </c>
      <c r="L5" s="293" t="s">
        <v>1552</v>
      </c>
      <c r="M5" s="293" t="s">
        <v>1553</v>
      </c>
      <c r="N5" s="293" t="s">
        <v>1552</v>
      </c>
      <c r="O5" s="293" t="s">
        <v>27</v>
      </c>
      <c r="P5" s="293" t="s">
        <v>29</v>
      </c>
      <c r="Q5" s="802"/>
      <c r="R5" s="802"/>
      <c r="S5" s="293" t="s">
        <v>39</v>
      </c>
      <c r="T5" s="293" t="s">
        <v>42</v>
      </c>
      <c r="U5" s="293" t="s">
        <v>1554</v>
      </c>
      <c r="V5" s="293" t="s">
        <v>49</v>
      </c>
      <c r="W5" s="293" t="s">
        <v>1555</v>
      </c>
      <c r="X5" s="293" t="s">
        <v>55</v>
      </c>
      <c r="Y5" s="293" t="s">
        <v>1556</v>
      </c>
      <c r="Z5" s="293" t="s">
        <v>55</v>
      </c>
      <c r="AA5" s="293" t="s">
        <v>63</v>
      </c>
      <c r="AB5" s="293" t="s">
        <v>67</v>
      </c>
      <c r="AC5" s="293" t="s">
        <v>70</v>
      </c>
      <c r="AD5" s="293" t="s">
        <v>74</v>
      </c>
      <c r="AE5" s="293" t="s">
        <v>77</v>
      </c>
      <c r="AF5" s="293" t="s">
        <v>55</v>
      </c>
      <c r="AG5" s="293" t="s">
        <v>1557</v>
      </c>
      <c r="AH5" s="293" t="s">
        <v>1558</v>
      </c>
      <c r="AI5" s="802"/>
      <c r="AJ5" s="802"/>
      <c r="AK5" s="802"/>
      <c r="AL5" s="293" t="s">
        <v>39</v>
      </c>
      <c r="AM5" s="293" t="s">
        <v>102</v>
      </c>
      <c r="AN5" s="293" t="s">
        <v>1554</v>
      </c>
      <c r="AO5" s="293" t="s">
        <v>49</v>
      </c>
      <c r="AP5" s="293" t="s">
        <v>106</v>
      </c>
      <c r="AQ5" s="293" t="s">
        <v>55</v>
      </c>
      <c r="AR5" s="293" t="s">
        <v>1559</v>
      </c>
      <c r="AS5" s="293" t="s">
        <v>55</v>
      </c>
      <c r="AT5" s="293" t="s">
        <v>63</v>
      </c>
      <c r="AU5" s="293" t="s">
        <v>114</v>
      </c>
      <c r="AV5" s="293" t="s">
        <v>116</v>
      </c>
      <c r="AW5" s="293" t="s">
        <v>55</v>
      </c>
      <c r="AX5" s="293" t="s">
        <v>120</v>
      </c>
      <c r="AY5" s="293" t="s">
        <v>122</v>
      </c>
      <c r="AZ5" s="293" t="s">
        <v>55</v>
      </c>
      <c r="BA5" s="293" t="s">
        <v>1560</v>
      </c>
      <c r="BB5" s="293" t="s">
        <v>1561</v>
      </c>
      <c r="BC5" s="293" t="s">
        <v>1886</v>
      </c>
      <c r="BD5" s="293" t="s">
        <v>129</v>
      </c>
      <c r="BE5" s="293" t="s">
        <v>133</v>
      </c>
      <c r="BF5" s="293" t="s">
        <v>133</v>
      </c>
      <c r="BG5" s="293" t="s">
        <v>1562</v>
      </c>
      <c r="BH5" s="293" t="s">
        <v>144</v>
      </c>
      <c r="BI5" s="293" t="s">
        <v>55</v>
      </c>
      <c r="BJ5" s="293" t="s">
        <v>148</v>
      </c>
      <c r="BK5" s="293" t="s">
        <v>148</v>
      </c>
      <c r="BL5" s="293" t="s">
        <v>129</v>
      </c>
      <c r="BM5" s="293" t="s">
        <v>1563</v>
      </c>
      <c r="BN5" s="293" t="s">
        <v>1564</v>
      </c>
      <c r="BO5" s="293" t="s">
        <v>1564</v>
      </c>
      <c r="BP5" s="293" t="s">
        <v>1564</v>
      </c>
      <c r="BQ5" s="293" t="s">
        <v>1564</v>
      </c>
      <c r="BR5" s="293" t="s">
        <v>1564</v>
      </c>
      <c r="BS5" s="293" t="s">
        <v>1564</v>
      </c>
      <c r="BT5" s="298" t="s">
        <v>1949</v>
      </c>
      <c r="BU5" s="298" t="s">
        <v>169</v>
      </c>
      <c r="BV5" s="298" t="s">
        <v>1949</v>
      </c>
      <c r="BW5" s="298" t="s">
        <v>169</v>
      </c>
      <c r="BX5" s="298" t="s">
        <v>1949</v>
      </c>
      <c r="BY5" s="298" t="s">
        <v>169</v>
      </c>
      <c r="BZ5" s="298" t="s">
        <v>1949</v>
      </c>
      <c r="CA5" s="298" t="s">
        <v>169</v>
      </c>
      <c r="CB5" s="298" t="s">
        <v>1949</v>
      </c>
      <c r="CC5" s="298" t="s">
        <v>169</v>
      </c>
      <c r="CD5" s="298" t="s">
        <v>1949</v>
      </c>
      <c r="CE5" s="298" t="s">
        <v>169</v>
      </c>
      <c r="CF5" s="298" t="s">
        <v>1949</v>
      </c>
      <c r="CG5" s="298" t="s">
        <v>169</v>
      </c>
      <c r="CH5" s="298" t="s">
        <v>1949</v>
      </c>
      <c r="CI5" s="298" t="s">
        <v>169</v>
      </c>
      <c r="CJ5" s="298" t="s">
        <v>1949</v>
      </c>
      <c r="CK5" s="298" t="s">
        <v>169</v>
      </c>
      <c r="CL5" s="293" t="s">
        <v>196</v>
      </c>
      <c r="CM5" s="293" t="s">
        <v>196</v>
      </c>
      <c r="CN5" s="802"/>
      <c r="CO5" s="293" t="s">
        <v>1858</v>
      </c>
      <c r="CP5" s="293" t="s">
        <v>1565</v>
      </c>
      <c r="CQ5" s="293" t="s">
        <v>209</v>
      </c>
      <c r="CR5" s="293" t="s">
        <v>1564</v>
      </c>
      <c r="CS5" s="293" t="s">
        <v>1858</v>
      </c>
      <c r="CT5" s="293" t="s">
        <v>1565</v>
      </c>
      <c r="CU5" s="293" t="s">
        <v>209</v>
      </c>
      <c r="CV5" s="293" t="s">
        <v>1564</v>
      </c>
      <c r="CW5" s="293" t="s">
        <v>1858</v>
      </c>
      <c r="CX5" s="293" t="s">
        <v>1565</v>
      </c>
      <c r="CY5" s="293" t="s">
        <v>209</v>
      </c>
      <c r="CZ5" s="293" t="s">
        <v>1564</v>
      </c>
      <c r="DA5" s="293" t="s">
        <v>1566</v>
      </c>
      <c r="DB5" s="293" t="s">
        <v>234</v>
      </c>
      <c r="DC5" s="293" t="s">
        <v>1938</v>
      </c>
      <c r="DD5" s="293" t="s">
        <v>1940</v>
      </c>
      <c r="DE5" s="293" t="s">
        <v>1567</v>
      </c>
      <c r="DF5" s="293" t="s">
        <v>89</v>
      </c>
      <c r="DG5" s="293" t="s">
        <v>247</v>
      </c>
      <c r="DH5" s="293" t="s">
        <v>250</v>
      </c>
      <c r="DI5" s="293" t="s">
        <v>1568</v>
      </c>
      <c r="DJ5" s="293"/>
      <c r="DK5" s="293"/>
      <c r="DL5" s="293"/>
      <c r="DM5" s="802"/>
      <c r="DN5" s="297" t="s">
        <v>1565</v>
      </c>
      <c r="DO5" s="309" t="s">
        <v>209</v>
      </c>
      <c r="DP5" s="309" t="s">
        <v>1693</v>
      </c>
      <c r="DQ5" s="309" t="s">
        <v>209</v>
      </c>
      <c r="DR5" s="309" t="s">
        <v>209</v>
      </c>
      <c r="DS5" s="309" t="s">
        <v>1693</v>
      </c>
      <c r="DT5" s="309" t="s">
        <v>209</v>
      </c>
      <c r="DU5" s="297" t="s">
        <v>1565</v>
      </c>
      <c r="DV5" s="309" t="s">
        <v>209</v>
      </c>
      <c r="DW5" s="309" t="s">
        <v>1693</v>
      </c>
      <c r="DX5" s="309" t="s">
        <v>209</v>
      </c>
      <c r="DY5" s="297" t="s">
        <v>1565</v>
      </c>
      <c r="DZ5" s="309" t="s">
        <v>209</v>
      </c>
      <c r="EA5" s="309" t="s">
        <v>1693</v>
      </c>
      <c r="EB5" s="309" t="s">
        <v>209</v>
      </c>
      <c r="EC5" s="297" t="s">
        <v>1565</v>
      </c>
      <c r="ED5" s="309" t="s">
        <v>209</v>
      </c>
      <c r="EE5" s="309" t="s">
        <v>1693</v>
      </c>
      <c r="EF5" s="309" t="s">
        <v>209</v>
      </c>
      <c r="EG5" s="297" t="s">
        <v>1565</v>
      </c>
      <c r="EH5" s="309" t="s">
        <v>209</v>
      </c>
      <c r="EI5" s="309" t="s">
        <v>1693</v>
      </c>
      <c r="EJ5" s="309" t="s">
        <v>209</v>
      </c>
      <c r="EK5" s="309" t="s">
        <v>209</v>
      </c>
      <c r="EL5" s="309" t="s">
        <v>1693</v>
      </c>
      <c r="EM5" s="309" t="s">
        <v>209</v>
      </c>
      <c r="EN5" s="297" t="s">
        <v>1565</v>
      </c>
      <c r="EO5" s="309" t="s">
        <v>209</v>
      </c>
      <c r="EP5" s="309" t="s">
        <v>1693</v>
      </c>
      <c r="EQ5" s="309" t="s">
        <v>209</v>
      </c>
      <c r="ER5" s="297" t="s">
        <v>1565</v>
      </c>
      <c r="ES5" s="309" t="s">
        <v>209</v>
      </c>
      <c r="ET5" s="309" t="s">
        <v>1693</v>
      </c>
      <c r="EU5" s="309" t="s">
        <v>209</v>
      </c>
      <c r="EV5" s="297" t="s">
        <v>1565</v>
      </c>
      <c r="EW5" s="309" t="s">
        <v>209</v>
      </c>
      <c r="EX5" s="309" t="s">
        <v>1693</v>
      </c>
      <c r="EY5" s="309" t="s">
        <v>209</v>
      </c>
      <c r="EZ5" s="297" t="s">
        <v>1565</v>
      </c>
      <c r="FA5" s="309" t="s">
        <v>209</v>
      </c>
      <c r="FB5" s="309" t="s">
        <v>1693</v>
      </c>
      <c r="FC5" s="309" t="s">
        <v>209</v>
      </c>
      <c r="FD5" s="297" t="s">
        <v>1565</v>
      </c>
      <c r="FE5" s="309" t="s">
        <v>209</v>
      </c>
      <c r="FF5" s="309" t="s">
        <v>1693</v>
      </c>
      <c r="FG5" s="309" t="s">
        <v>209</v>
      </c>
      <c r="FH5" s="297" t="s">
        <v>1565</v>
      </c>
      <c r="FI5" s="309" t="s">
        <v>209</v>
      </c>
      <c r="FJ5" s="309" t="s">
        <v>1693</v>
      </c>
      <c r="FK5" s="309" t="s">
        <v>209</v>
      </c>
      <c r="FL5" s="309" t="s">
        <v>209</v>
      </c>
      <c r="FM5" s="309" t="s">
        <v>1693</v>
      </c>
      <c r="FN5" s="309" t="s">
        <v>209</v>
      </c>
      <c r="FO5" s="297" t="s">
        <v>1565</v>
      </c>
      <c r="FP5" s="309" t="s">
        <v>209</v>
      </c>
      <c r="FQ5" s="309" t="s">
        <v>1693</v>
      </c>
      <c r="FR5" s="309" t="s">
        <v>209</v>
      </c>
      <c r="FS5" s="297" t="s">
        <v>1565</v>
      </c>
      <c r="FT5" s="309" t="s">
        <v>209</v>
      </c>
      <c r="FU5" s="309" t="s">
        <v>1693</v>
      </c>
      <c r="FV5" s="309" t="s">
        <v>209</v>
      </c>
      <c r="FW5" s="297" t="s">
        <v>1565</v>
      </c>
      <c r="FX5" s="309" t="s">
        <v>209</v>
      </c>
      <c r="FY5" s="309" t="s">
        <v>1693</v>
      </c>
      <c r="FZ5" s="309" t="s">
        <v>209</v>
      </c>
      <c r="GA5" s="297" t="s">
        <v>1565</v>
      </c>
      <c r="GB5" s="309" t="s">
        <v>209</v>
      </c>
      <c r="GC5" s="309" t="s">
        <v>1693</v>
      </c>
      <c r="GD5" s="309" t="s">
        <v>209</v>
      </c>
      <c r="GE5" s="297" t="s">
        <v>1565</v>
      </c>
      <c r="GF5" s="309" t="s">
        <v>209</v>
      </c>
      <c r="GG5" s="309" t="s">
        <v>1693</v>
      </c>
      <c r="GH5" s="309" t="s">
        <v>209</v>
      </c>
      <c r="GI5" s="297" t="s">
        <v>1565</v>
      </c>
      <c r="GJ5" s="309" t="s">
        <v>209</v>
      </c>
      <c r="GK5" s="309" t="s">
        <v>1693</v>
      </c>
      <c r="GL5" s="309" t="s">
        <v>209</v>
      </c>
      <c r="GM5" s="297" t="s">
        <v>1565</v>
      </c>
      <c r="GN5" s="309" t="s">
        <v>209</v>
      </c>
      <c r="GO5" s="309" t="s">
        <v>1693</v>
      </c>
      <c r="GP5" s="309" t="s">
        <v>209</v>
      </c>
      <c r="GQ5" s="297" t="s">
        <v>1565</v>
      </c>
      <c r="GR5" s="309" t="s">
        <v>209</v>
      </c>
      <c r="GS5" s="309" t="s">
        <v>1693</v>
      </c>
      <c r="GT5" s="309" t="s">
        <v>209</v>
      </c>
      <c r="GU5" s="297" t="s">
        <v>1565</v>
      </c>
      <c r="GV5" s="309" t="s">
        <v>209</v>
      </c>
      <c r="GW5" s="309" t="s">
        <v>1693</v>
      </c>
      <c r="GX5" s="309" t="s">
        <v>209</v>
      </c>
      <c r="GY5" s="297" t="s">
        <v>1565</v>
      </c>
      <c r="GZ5" s="309" t="s">
        <v>209</v>
      </c>
      <c r="HA5" s="309" t="s">
        <v>1693</v>
      </c>
      <c r="HB5" s="309" t="s">
        <v>209</v>
      </c>
      <c r="HC5" s="297" t="s">
        <v>1565</v>
      </c>
      <c r="HD5" s="309" t="s">
        <v>209</v>
      </c>
      <c r="HE5" s="309" t="s">
        <v>1693</v>
      </c>
      <c r="HF5" s="309" t="s">
        <v>209</v>
      </c>
      <c r="HG5" s="297" t="s">
        <v>1565</v>
      </c>
      <c r="HH5" s="309" t="s">
        <v>209</v>
      </c>
      <c r="HI5" s="309" t="s">
        <v>1693</v>
      </c>
      <c r="HJ5" s="309" t="s">
        <v>209</v>
      </c>
      <c r="HK5" s="297" t="s">
        <v>1565</v>
      </c>
      <c r="HL5" s="309" t="s">
        <v>209</v>
      </c>
      <c r="HM5" s="309" t="s">
        <v>1693</v>
      </c>
      <c r="HN5" s="309" t="s">
        <v>209</v>
      </c>
      <c r="HO5" s="297" t="s">
        <v>1565</v>
      </c>
      <c r="HP5" s="309" t="s">
        <v>209</v>
      </c>
      <c r="HQ5" s="309" t="s">
        <v>1693</v>
      </c>
      <c r="HR5" s="309" t="s">
        <v>209</v>
      </c>
      <c r="HS5" s="297" t="s">
        <v>1565</v>
      </c>
      <c r="HT5" s="309" t="s">
        <v>209</v>
      </c>
      <c r="HU5" s="309" t="s">
        <v>1693</v>
      </c>
      <c r="HV5" s="309" t="s">
        <v>209</v>
      </c>
      <c r="HW5" s="297" t="s">
        <v>1565</v>
      </c>
      <c r="HX5" s="309" t="s">
        <v>209</v>
      </c>
      <c r="HY5" s="309" t="s">
        <v>1693</v>
      </c>
      <c r="HZ5" s="309" t="s">
        <v>209</v>
      </c>
      <c r="IA5" s="297" t="s">
        <v>1565</v>
      </c>
      <c r="IB5" s="309" t="s">
        <v>209</v>
      </c>
      <c r="IC5" s="309" t="s">
        <v>1693</v>
      </c>
      <c r="ID5" s="309" t="s">
        <v>209</v>
      </c>
      <c r="IE5" s="297" t="s">
        <v>1565</v>
      </c>
      <c r="IF5" s="309" t="s">
        <v>209</v>
      </c>
      <c r="IG5" s="309" t="s">
        <v>1693</v>
      </c>
      <c r="IH5" s="309" t="s">
        <v>209</v>
      </c>
      <c r="II5" s="297" t="s">
        <v>1565</v>
      </c>
      <c r="IJ5" s="309" t="s">
        <v>209</v>
      </c>
      <c r="IK5" s="309" t="s">
        <v>1693</v>
      </c>
      <c r="IL5" s="309" t="s">
        <v>209</v>
      </c>
      <c r="IM5" s="802"/>
      <c r="IN5" s="293" t="s">
        <v>1565</v>
      </c>
      <c r="IO5" s="266" t="s">
        <v>209</v>
      </c>
      <c r="IP5" s="266" t="s">
        <v>209</v>
      </c>
      <c r="IQ5" s="266" t="s">
        <v>209</v>
      </c>
      <c r="IR5" s="266" t="s">
        <v>209</v>
      </c>
      <c r="IS5" s="293" t="s">
        <v>1569</v>
      </c>
      <c r="IT5" s="293" t="s">
        <v>1941</v>
      </c>
      <c r="IU5" s="293" t="s">
        <v>1569</v>
      </c>
      <c r="IV5" s="293" t="s">
        <v>1941</v>
      </c>
      <c r="IW5" s="293" t="s">
        <v>1569</v>
      </c>
      <c r="IX5" s="293" t="s">
        <v>1941</v>
      </c>
      <c r="IY5" s="293" t="s">
        <v>1569</v>
      </c>
      <c r="IZ5" s="293" t="s">
        <v>1941</v>
      </c>
      <c r="JA5" s="293" t="s">
        <v>1569</v>
      </c>
      <c r="JB5" s="293" t="s">
        <v>1941</v>
      </c>
      <c r="JC5" s="293" t="s">
        <v>1569</v>
      </c>
      <c r="JD5" s="293" t="s">
        <v>1941</v>
      </c>
      <c r="JE5" s="293" t="s">
        <v>1569</v>
      </c>
      <c r="JF5" s="293" t="s">
        <v>1941</v>
      </c>
      <c r="JG5" s="293" t="s">
        <v>1569</v>
      </c>
      <c r="JH5" s="293" t="s">
        <v>1941</v>
      </c>
      <c r="JI5" s="293" t="s">
        <v>1569</v>
      </c>
      <c r="JJ5" s="293" t="s">
        <v>1941</v>
      </c>
      <c r="JK5" s="293"/>
      <c r="JL5" s="293" t="s">
        <v>1567</v>
      </c>
      <c r="JM5" s="293" t="s">
        <v>89</v>
      </c>
      <c r="JN5" s="293" t="s">
        <v>1570</v>
      </c>
      <c r="JO5" s="293" t="s">
        <v>1571</v>
      </c>
      <c r="JP5" s="293" t="s">
        <v>296</v>
      </c>
      <c r="JQ5" s="293" t="s">
        <v>298</v>
      </c>
      <c r="JR5" s="293" t="s">
        <v>300</v>
      </c>
      <c r="JS5" s="293" t="s">
        <v>1572</v>
      </c>
      <c r="JT5" s="293" t="s">
        <v>1572</v>
      </c>
      <c r="JU5" s="293" t="s">
        <v>1572</v>
      </c>
      <c r="JV5" s="293" t="s">
        <v>1572</v>
      </c>
      <c r="JW5" s="293" t="s">
        <v>1572</v>
      </c>
      <c r="JX5" s="293" t="s">
        <v>1572</v>
      </c>
      <c r="JY5" s="293" t="s">
        <v>1573</v>
      </c>
      <c r="JZ5" s="293" t="s">
        <v>1572</v>
      </c>
      <c r="KA5" s="293" t="s">
        <v>320</v>
      </c>
      <c r="KB5" s="293" t="s">
        <v>320</v>
      </c>
      <c r="KC5" s="293" t="s">
        <v>320</v>
      </c>
      <c r="KD5" s="293" t="s">
        <v>320</v>
      </c>
      <c r="KE5" s="293" t="s">
        <v>320</v>
      </c>
      <c r="KF5" s="293" t="s">
        <v>320</v>
      </c>
      <c r="KG5" s="293" t="s">
        <v>320</v>
      </c>
      <c r="KH5" s="297" t="s">
        <v>1947</v>
      </c>
      <c r="KI5" s="297" t="s">
        <v>1946</v>
      </c>
      <c r="KJ5" s="297" t="s">
        <v>1948</v>
      </c>
      <c r="KK5" s="297" t="s">
        <v>1946</v>
      </c>
      <c r="KL5" s="297" t="s">
        <v>1948</v>
      </c>
      <c r="KM5" s="297" t="s">
        <v>1946</v>
      </c>
      <c r="KN5" s="293" t="s">
        <v>343</v>
      </c>
      <c r="KO5" s="293" t="s">
        <v>346</v>
      </c>
      <c r="KP5" s="293" t="s">
        <v>346</v>
      </c>
      <c r="KQ5" s="293" t="s">
        <v>350</v>
      </c>
      <c r="KR5" s="293" t="s">
        <v>354</v>
      </c>
      <c r="KS5" s="293" t="s">
        <v>354</v>
      </c>
      <c r="KT5" s="293" t="s">
        <v>359</v>
      </c>
      <c r="KU5" s="297" t="s">
        <v>1574</v>
      </c>
      <c r="KV5" s="297" t="s">
        <v>1574</v>
      </c>
      <c r="KW5" s="297" t="s">
        <v>1574</v>
      </c>
      <c r="KX5" s="297" t="s">
        <v>1850</v>
      </c>
      <c r="KY5" s="293" t="s">
        <v>1575</v>
      </c>
      <c r="KZ5" s="293"/>
      <c r="LA5" s="293"/>
      <c r="LB5" s="293"/>
      <c r="LC5" s="293"/>
      <c r="LD5" s="292" t="s">
        <v>679</v>
      </c>
      <c r="LE5" s="292" t="s">
        <v>1576</v>
      </c>
      <c r="LF5" s="292" t="s">
        <v>680</v>
      </c>
      <c r="LG5" s="292" t="s">
        <v>681</v>
      </c>
      <c r="LH5" s="292" t="s">
        <v>682</v>
      </c>
      <c r="LI5" s="292" t="s">
        <v>683</v>
      </c>
      <c r="LJ5" s="292" t="s">
        <v>684</v>
      </c>
      <c r="LK5" s="292" t="s">
        <v>685</v>
      </c>
      <c r="LL5" s="292" t="s">
        <v>498</v>
      </c>
      <c r="LM5" s="292" t="s">
        <v>686</v>
      </c>
      <c r="LN5" s="292" t="s">
        <v>687</v>
      </c>
      <c r="LO5" s="292" t="s">
        <v>688</v>
      </c>
      <c r="LP5" s="292" t="s">
        <v>1577</v>
      </c>
      <c r="LQ5" s="292" t="s">
        <v>1578</v>
      </c>
      <c r="LR5" s="292" t="s">
        <v>690</v>
      </c>
      <c r="LS5" s="292" t="s">
        <v>689</v>
      </c>
      <c r="LT5" s="292" t="s">
        <v>691</v>
      </c>
      <c r="LU5" s="292" t="s">
        <v>692</v>
      </c>
      <c r="LV5" s="292" t="s">
        <v>1579</v>
      </c>
      <c r="LW5" s="292" t="s">
        <v>700</v>
      </c>
      <c r="LX5" s="292" t="s">
        <v>701</v>
      </c>
      <c r="LY5" s="292" t="s">
        <v>702</v>
      </c>
      <c r="LZ5" s="292" t="s">
        <v>703</v>
      </c>
      <c r="MA5" s="292" t="s">
        <v>704</v>
      </c>
      <c r="MB5" s="292" t="s">
        <v>705</v>
      </c>
      <c r="MC5" s="292" t="s">
        <v>706</v>
      </c>
      <c r="MD5" s="292" t="s">
        <v>707</v>
      </c>
      <c r="ME5" s="292" t="s">
        <v>708</v>
      </c>
      <c r="MF5" s="292" t="s">
        <v>709</v>
      </c>
      <c r="MG5" s="292" t="s">
        <v>514</v>
      </c>
      <c r="MH5" s="292" t="s">
        <v>710</v>
      </c>
      <c r="MI5" s="292" t="s">
        <v>711</v>
      </c>
      <c r="MJ5" s="292" t="s">
        <v>712</v>
      </c>
      <c r="MK5" s="292" t="s">
        <v>713</v>
      </c>
      <c r="ML5" s="292" t="s">
        <v>714</v>
      </c>
      <c r="MM5" s="292" t="s">
        <v>1580</v>
      </c>
      <c r="MN5" s="292" t="s">
        <v>715</v>
      </c>
      <c r="MO5" s="292" t="s">
        <v>623</v>
      </c>
      <c r="MP5" s="292" t="s">
        <v>716</v>
      </c>
      <c r="MQ5" s="292" t="s">
        <v>717</v>
      </c>
      <c r="MR5" s="292" t="s">
        <v>718</v>
      </c>
      <c r="MS5" s="292" t="s">
        <v>719</v>
      </c>
      <c r="MT5" s="292" t="s">
        <v>720</v>
      </c>
      <c r="MU5" s="292" t="s">
        <v>721</v>
      </c>
      <c r="MV5" s="292" t="s">
        <v>722</v>
      </c>
      <c r="MW5" s="292" t="s">
        <v>723</v>
      </c>
      <c r="MX5" s="292" t="s">
        <v>724</v>
      </c>
      <c r="MY5" s="292" t="s">
        <v>725</v>
      </c>
      <c r="MZ5" s="791"/>
      <c r="NA5" s="292" t="s">
        <v>1581</v>
      </c>
      <c r="NB5" s="292" t="s">
        <v>693</v>
      </c>
      <c r="NC5" s="292" t="s">
        <v>694</v>
      </c>
      <c r="ND5" s="292" t="s">
        <v>695</v>
      </c>
      <c r="NE5" s="292" t="s">
        <v>696</v>
      </c>
      <c r="NF5" s="292" t="s">
        <v>697</v>
      </c>
      <c r="NG5" s="292" t="s">
        <v>698</v>
      </c>
      <c r="NH5" s="292" t="s">
        <v>699</v>
      </c>
      <c r="NI5" s="292" t="s">
        <v>1582</v>
      </c>
      <c r="NJ5" s="292" t="s">
        <v>1583</v>
      </c>
      <c r="NK5" s="292" t="s">
        <v>1584</v>
      </c>
      <c r="NL5" s="292" t="s">
        <v>1585</v>
      </c>
      <c r="NM5" s="292" t="s">
        <v>678</v>
      </c>
      <c r="NN5" s="292" t="s">
        <v>371</v>
      </c>
      <c r="NO5" s="292" t="s">
        <v>1583</v>
      </c>
      <c r="NP5" s="292" t="s">
        <v>1584</v>
      </c>
      <c r="NQ5" s="292" t="s">
        <v>1585</v>
      </c>
      <c r="NR5" s="292" t="s">
        <v>678</v>
      </c>
      <c r="NS5" s="292" t="s">
        <v>371</v>
      </c>
      <c r="NT5" s="293"/>
      <c r="NU5" s="293"/>
      <c r="NV5" s="293"/>
      <c r="NW5" s="293"/>
      <c r="NX5" s="293"/>
    </row>
    <row r="6" spans="1:391" s="274" customFormat="1" ht="70.5" customHeight="1">
      <c r="A6" s="267" t="str">
        <f>'02入力票（その２）'!I21</f>
        <v/>
      </c>
      <c r="B6" s="267"/>
      <c r="C6" s="267"/>
      <c r="D6" s="267"/>
      <c r="E6" s="267" t="str">
        <f>'01入力票（その１）'!V6</f>
        <v>－－－－－－－－－－－－</v>
      </c>
      <c r="F6" s="267" t="str">
        <f>'01入力票（その１）'!V7</f>
        <v>塩－－－－－－－－</v>
      </c>
      <c r="G6" s="267" t="str">
        <f>'01入力票（その１）'!V8</f>
        <v>－－－－－－－－－</v>
      </c>
      <c r="H6" s="267" t="str">
        <f>'01入力票（その１）'!V9</f>
        <v>－－－－－－－－－－－－</v>
      </c>
      <c r="I6" s="267" t="str">
        <f>'01入力票（その１）'!V10</f>
        <v>－－－－－－－－－－－－</v>
      </c>
      <c r="J6" s="267" t="str">
        <f>'01入力票（その１）'!V11</f>
        <v>－－－－－－－－－－－－</v>
      </c>
      <c r="K6" s="267" t="str">
        <f>'02入力票（その２）'!I4</f>
        <v>　</v>
      </c>
      <c r="L6" s="267" t="str">
        <f>'02入力票（その２）'!I5</f>
        <v>　</v>
      </c>
      <c r="M6" s="267" t="str">
        <f>'02入力票（その２）'!I6</f>
        <v>　</v>
      </c>
      <c r="N6" s="267" t="str">
        <f>'02入力票（その２）'!I7</f>
        <v>　</v>
      </c>
      <c r="O6" s="267" t="str">
        <f>'02入力票（その２）'!I8</f>
        <v>　</v>
      </c>
      <c r="P6" s="267" t="str">
        <f>'02入力票（その２）'!I9</f>
        <v>　</v>
      </c>
      <c r="Q6" s="267" t="str">
        <f>'02入力票（その２）'!I10</f>
        <v>　</v>
      </c>
      <c r="R6" s="267" t="str">
        <f>'02入力票（その２）'!I11</f>
        <v>　</v>
      </c>
      <c r="S6" s="268" t="str">
        <f>'02入力票（その２）'!I12</f>
        <v/>
      </c>
      <c r="T6" s="267"/>
      <c r="U6" s="267" t="str">
        <f>'02入力票（その２）'!I14</f>
        <v>※　選択してください。</v>
      </c>
      <c r="V6" s="267" t="str">
        <f>'02入力票（その２）'!I15</f>
        <v>自動入力</v>
      </c>
      <c r="W6" s="267" t="str">
        <f>'02入力票（その２）'!I16</f>
        <v/>
      </c>
      <c r="X6" s="267" t="str">
        <f>'02入力票（その２）'!I17</f>
        <v/>
      </c>
      <c r="Y6" s="267" t="str">
        <f>'02入力票（その２）'!I18</f>
        <v/>
      </c>
      <c r="Z6" s="267" t="str">
        <f>'02入力票（その２）'!I19</f>
        <v/>
      </c>
      <c r="AA6" s="267" t="str">
        <f>'02入力票（その２）'!I20</f>
        <v/>
      </c>
      <c r="AB6" s="267" t="str">
        <f>'02入力票（その２）'!I21</f>
        <v/>
      </c>
      <c r="AC6" s="267" t="str">
        <f>'02入力票（その２）'!I22</f>
        <v/>
      </c>
      <c r="AD6" s="267" t="str">
        <f>'02入力票（その２）'!I23</f>
        <v/>
      </c>
      <c r="AE6" s="267" t="str">
        <f>'02入力票（その２）'!I24</f>
        <v/>
      </c>
      <c r="AF6" s="267" t="str">
        <f>'02入力票（その２）'!I25</f>
        <v/>
      </c>
      <c r="AG6" s="267" t="str">
        <f>'02入力票（その２）'!I26</f>
        <v/>
      </c>
      <c r="AH6" s="267" t="str">
        <f>'02入力票（その２）'!I27</f>
        <v/>
      </c>
      <c r="AI6" s="267" t="str">
        <f>'02入力票（その２）'!I28</f>
        <v/>
      </c>
      <c r="AJ6" s="267" t="str">
        <f>'02入力票（その２）'!I29</f>
        <v>0</v>
      </c>
      <c r="AK6" s="267" t="str">
        <f>'02入力票（その２）'!I30</f>
        <v/>
      </c>
      <c r="AL6" s="268" t="str">
        <f>'02入力票（その２）'!I31</f>
        <v/>
      </c>
      <c r="AM6" s="267"/>
      <c r="AN6" s="267" t="str">
        <f>'02入力票（その２）'!I33</f>
        <v>※　選択してください。</v>
      </c>
      <c r="AO6" s="267" t="str">
        <f>'02入力票（その２）'!I34</f>
        <v>自動入力</v>
      </c>
      <c r="AP6" s="267" t="str">
        <f>'02入力票（その２）'!I35</f>
        <v/>
      </c>
      <c r="AQ6" s="267" t="str">
        <f>'02入力票（その２）'!I36</f>
        <v/>
      </c>
      <c r="AR6" s="267" t="str">
        <f>'02入力票（その２）'!I37</f>
        <v/>
      </c>
      <c r="AS6" s="267" t="str">
        <f>'02入力票（その２）'!I38</f>
        <v/>
      </c>
      <c r="AT6" s="267" t="str">
        <f>'02入力票（その２）'!I39</f>
        <v/>
      </c>
      <c r="AU6" s="267">
        <f>'02入力票（その２）'!G41</f>
        <v>0</v>
      </c>
      <c r="AV6" s="267" t="str">
        <f>'02入力票（その２）'!I41</f>
        <v/>
      </c>
      <c r="AW6" s="267" t="str">
        <f>'02入力票（その２）'!I42</f>
        <v/>
      </c>
      <c r="AX6" s="267" t="str">
        <f>'02入力票（その２）'!I43</f>
        <v/>
      </c>
      <c r="AY6" s="267" t="str">
        <f>'02入力票（その２）'!I44</f>
        <v/>
      </c>
      <c r="AZ6" s="267" t="str">
        <f>'02入力票（その２）'!I45</f>
        <v/>
      </c>
      <c r="BA6" s="267" t="str">
        <f>'02入力票（その２）'!I46</f>
        <v/>
      </c>
      <c r="BB6" s="267" t="str">
        <f>'02入力票（その２）'!I47</f>
        <v/>
      </c>
      <c r="BC6" s="267" t="str">
        <f>'02入力票（その２）'!I48</f>
        <v>0</v>
      </c>
      <c r="BD6" s="267" t="str">
        <f>'02入力票（その２）'!I49</f>
        <v/>
      </c>
      <c r="BE6" s="269">
        <f>'02入力票（その２）'!I50</f>
        <v>45748</v>
      </c>
      <c r="BF6" s="269">
        <f>'02入力票（その２）'!I51</f>
        <v>46477</v>
      </c>
      <c r="BG6" s="267" t="str">
        <f>'02入力票（その２）'!I52</f>
        <v/>
      </c>
      <c r="BH6" s="267" t="str">
        <f>'02入力票（その２）'!I53</f>
        <v/>
      </c>
      <c r="BI6" s="267" t="str">
        <f>'02入力票（その２）'!I54</f>
        <v/>
      </c>
      <c r="BJ6" s="267" t="str">
        <f>'02入力票（その２）'!I55</f>
        <v/>
      </c>
      <c r="BK6" s="267" t="str">
        <f>'02入力票（その２）'!I56</f>
        <v/>
      </c>
      <c r="BL6" s="267" t="str">
        <f>'02入力票（その２）'!I57</f>
        <v/>
      </c>
      <c r="BM6" s="267" t="str">
        <f>'02入力票（その２）'!I58</f>
        <v>　</v>
      </c>
      <c r="BN6" s="267" t="str">
        <f>'02入力票（その２）'!I59</f>
        <v>　</v>
      </c>
      <c r="BO6" s="267" t="str">
        <f>'02入力票（その２）'!I60</f>
        <v>　</v>
      </c>
      <c r="BP6" s="267" t="str">
        <f>'02入力票（その２）'!I61</f>
        <v>　</v>
      </c>
      <c r="BQ6" s="267" t="str">
        <f>'02入力票（その２）'!I62</f>
        <v>　</v>
      </c>
      <c r="BR6" s="267" t="str">
        <f>'02入力票（その２）'!I63</f>
        <v>　</v>
      </c>
      <c r="BS6" s="267" t="str">
        <f>'02入力票（その２）'!I64</f>
        <v>　</v>
      </c>
      <c r="BT6" s="267" t="str">
        <f>'02入力票（その２）'!I65</f>
        <v>　</v>
      </c>
      <c r="BU6" s="267" t="str">
        <f>'02入力票（その２）'!I66</f>
        <v>－</v>
      </c>
      <c r="BV6" s="267" t="str">
        <f>'02入力票（その２）'!I67</f>
        <v>　</v>
      </c>
      <c r="BW6" s="267" t="str">
        <f>'02入力票（その２）'!I68</f>
        <v>－</v>
      </c>
      <c r="BX6" s="267" t="str">
        <f>'02入力票（その２）'!I69</f>
        <v>　</v>
      </c>
      <c r="BY6" s="267" t="str">
        <f>'02入力票（その２）'!I70</f>
        <v>－</v>
      </c>
      <c r="BZ6" s="267" t="str">
        <f>'02入力票（その２）'!I71</f>
        <v>　</v>
      </c>
      <c r="CA6" s="267" t="str">
        <f>'02入力票（その２）'!I72</f>
        <v>－</v>
      </c>
      <c r="CB6" s="267" t="str">
        <f>'02入力票（その２）'!I73</f>
        <v>　</v>
      </c>
      <c r="CC6" s="267" t="str">
        <f>'02入力票（その２）'!I74</f>
        <v>－</v>
      </c>
      <c r="CD6" s="267" t="str">
        <f>'02入力票（その２）'!I75</f>
        <v>　</v>
      </c>
      <c r="CE6" s="267" t="str">
        <f>'02入力票（その２）'!I76</f>
        <v>－</v>
      </c>
      <c r="CF6" s="267" t="str">
        <f>'02入力票（その２）'!I77</f>
        <v>　</v>
      </c>
      <c r="CG6" s="267" t="str">
        <f>'02入力票（その２）'!I78</f>
        <v>－</v>
      </c>
      <c r="CH6" s="267" t="str">
        <f>'02入力票（その２）'!I79</f>
        <v>　</v>
      </c>
      <c r="CI6" s="267" t="str">
        <f>'02入力票（その２）'!I80</f>
        <v>－</v>
      </c>
      <c r="CJ6" s="267" t="str">
        <f>'02入力票（その２）'!I81</f>
        <v>　</v>
      </c>
      <c r="CK6" s="267" t="str">
        <f>'02入力票（その２）'!I82</f>
        <v>－</v>
      </c>
      <c r="CL6" s="267" t="str">
        <f>'02入力票（その２）'!I83</f>
        <v>　</v>
      </c>
      <c r="CM6" s="267" t="str">
        <f>'02入力票（その２）'!I84</f>
        <v>　</v>
      </c>
      <c r="CN6" s="267" t="e">
        <f>#REF!</f>
        <v>#REF!</v>
      </c>
      <c r="CO6" s="267" t="str">
        <f>'02入力票（その２）'!I86</f>
        <v>　</v>
      </c>
      <c r="CP6" s="267" t="str">
        <f>'02入力票（その２）'!I87</f>
        <v>　</v>
      </c>
      <c r="CQ6" s="267" t="str">
        <f>'02入力票（その２）'!I88</f>
        <v/>
      </c>
      <c r="CR6" s="270" t="str">
        <f>'02入力票（その２）'!I89</f>
        <v/>
      </c>
      <c r="CS6" s="267" t="str">
        <f>'02入力票（その２）'!I90</f>
        <v>　</v>
      </c>
      <c r="CT6" s="267" t="str">
        <f>'02入力票（その２）'!I91</f>
        <v>　</v>
      </c>
      <c r="CU6" s="267" t="str">
        <f>'02入力票（その２）'!I92</f>
        <v/>
      </c>
      <c r="CV6" s="270" t="str">
        <f>'02入力票（その２）'!I93</f>
        <v/>
      </c>
      <c r="CW6" s="267" t="str">
        <f>'02入力票（その２）'!I94</f>
        <v>　</v>
      </c>
      <c r="CX6" s="267" t="str">
        <f>'02入力票（その２）'!I95</f>
        <v>　</v>
      </c>
      <c r="CY6" s="267" t="str">
        <f>'02入力票（その２）'!I96</f>
        <v/>
      </c>
      <c r="CZ6" s="270" t="str">
        <f>'02入力票（その２）'!I97</f>
        <v/>
      </c>
      <c r="DA6" s="267" t="str">
        <f>'02入力票（その２）'!I98</f>
        <v>　</v>
      </c>
      <c r="DB6" s="267" t="str">
        <f>'02入力票（その２）'!I99</f>
        <v/>
      </c>
      <c r="DC6" s="271" t="str">
        <f>'02入力票（その２）'!I100</f>
        <v/>
      </c>
      <c r="DD6" s="271" t="str">
        <f>'02入力票（その２）'!I101</f>
        <v/>
      </c>
      <c r="DE6" s="267" t="str">
        <f>'02入力票（その２）'!I102</f>
        <v>　</v>
      </c>
      <c r="DF6" s="267" t="str">
        <f>'02入力票（その２）'!I103</f>
        <v/>
      </c>
      <c r="DG6" s="270" t="str">
        <f>'02入力票（その２）'!I104</f>
        <v/>
      </c>
      <c r="DH6" s="270" t="str">
        <f>'02入力票（その２）'!I105</f>
        <v/>
      </c>
      <c r="DI6" s="267" t="str">
        <f>'02入力票（その２）'!I106</f>
        <v/>
      </c>
      <c r="DJ6" s="267" t="str">
        <f>'02入力票（その２）'!I107</f>
        <v/>
      </c>
      <c r="DK6" s="267" t="str">
        <f>'02入力票（その２）'!I108</f>
        <v/>
      </c>
      <c r="DL6" s="267" t="str">
        <f>'02入力票（その２）'!I109</f>
        <v/>
      </c>
      <c r="DM6" s="267" t="e">
        <f>#REF!</f>
        <v>#REF!</v>
      </c>
      <c r="DN6" s="310" t="e">
        <f>#REF!</f>
        <v>#REF!</v>
      </c>
      <c r="DO6" s="311" t="e">
        <f>#REF!</f>
        <v>#REF!</v>
      </c>
      <c r="DP6" s="311" t="e">
        <f>#REF!</f>
        <v>#REF!</v>
      </c>
      <c r="DQ6" s="311" t="e">
        <f>#REF!</f>
        <v>#REF!</v>
      </c>
      <c r="DR6" s="311" t="e">
        <f>#REF!</f>
        <v>#REF!</v>
      </c>
      <c r="DS6" s="311" t="e">
        <f>#REF!</f>
        <v>#REF!</v>
      </c>
      <c r="DT6" s="311" t="e">
        <f>#REF!</f>
        <v>#REF!</v>
      </c>
      <c r="DU6" s="311" t="e">
        <f>#REF!</f>
        <v>#REF!</v>
      </c>
      <c r="DV6" s="311" t="e">
        <f>#REF!</f>
        <v>#REF!</v>
      </c>
      <c r="DW6" s="311" t="e">
        <f>#REF!</f>
        <v>#REF!</v>
      </c>
      <c r="DX6" s="311" t="e">
        <f>#REF!</f>
        <v>#REF!</v>
      </c>
      <c r="DY6" s="311" t="e">
        <f>#REF!</f>
        <v>#REF!</v>
      </c>
      <c r="DZ6" s="311" t="e">
        <f>#REF!</f>
        <v>#REF!</v>
      </c>
      <c r="EA6" s="311" t="e">
        <f>#REF!</f>
        <v>#REF!</v>
      </c>
      <c r="EB6" s="311" t="e">
        <f>#REF!</f>
        <v>#REF!</v>
      </c>
      <c r="EC6" s="311" t="e">
        <f>#REF!</f>
        <v>#REF!</v>
      </c>
      <c r="ED6" s="311" t="e">
        <f>#REF!</f>
        <v>#REF!</v>
      </c>
      <c r="EE6" s="311" t="e">
        <f>#REF!</f>
        <v>#REF!</v>
      </c>
      <c r="EF6" s="311" t="e">
        <f>#REF!</f>
        <v>#REF!</v>
      </c>
      <c r="EG6" s="311" t="e">
        <f>#REF!</f>
        <v>#REF!</v>
      </c>
      <c r="EH6" s="311" t="e">
        <f>#REF!</f>
        <v>#REF!</v>
      </c>
      <c r="EI6" s="311" t="e">
        <f>#REF!</f>
        <v>#REF!</v>
      </c>
      <c r="EJ6" s="311" t="e">
        <f>#REF!</f>
        <v>#REF!</v>
      </c>
      <c r="EK6" s="311" t="e">
        <f>#REF!</f>
        <v>#REF!</v>
      </c>
      <c r="EL6" s="311" t="e">
        <f>#REF!</f>
        <v>#REF!</v>
      </c>
      <c r="EM6" s="311" t="e">
        <f>#REF!</f>
        <v>#REF!</v>
      </c>
      <c r="EN6" s="311" t="e">
        <f>#REF!</f>
        <v>#REF!</v>
      </c>
      <c r="EO6" s="311" t="e">
        <f>#REF!</f>
        <v>#REF!</v>
      </c>
      <c r="EP6" s="311" t="e">
        <f>#REF!</f>
        <v>#REF!</v>
      </c>
      <c r="EQ6" s="311" t="e">
        <f>#REF!</f>
        <v>#REF!</v>
      </c>
      <c r="ER6" s="311" t="e">
        <f>#REF!</f>
        <v>#REF!</v>
      </c>
      <c r="ES6" s="311" t="e">
        <f>#REF!</f>
        <v>#REF!</v>
      </c>
      <c r="ET6" s="311" t="e">
        <f>#REF!</f>
        <v>#REF!</v>
      </c>
      <c r="EU6" s="311" t="e">
        <f>#REF!</f>
        <v>#REF!</v>
      </c>
      <c r="EV6" s="311" t="e">
        <f>#REF!</f>
        <v>#REF!</v>
      </c>
      <c r="EW6" s="311" t="e">
        <f>#REF!</f>
        <v>#REF!</v>
      </c>
      <c r="EX6" s="311" t="e">
        <f>#REF!</f>
        <v>#REF!</v>
      </c>
      <c r="EY6" s="311" t="e">
        <f>#REF!</f>
        <v>#REF!</v>
      </c>
      <c r="EZ6" s="311" t="e">
        <f>#REF!</f>
        <v>#REF!</v>
      </c>
      <c r="FA6" s="311" t="e">
        <f>#REF!</f>
        <v>#REF!</v>
      </c>
      <c r="FB6" s="311" t="e">
        <f>#REF!</f>
        <v>#REF!</v>
      </c>
      <c r="FC6" s="311" t="e">
        <f>#REF!</f>
        <v>#REF!</v>
      </c>
      <c r="FD6" s="311" t="e">
        <f>#REF!</f>
        <v>#REF!</v>
      </c>
      <c r="FE6" s="311" t="e">
        <f>#REF!</f>
        <v>#REF!</v>
      </c>
      <c r="FF6" s="311" t="e">
        <f>#REF!</f>
        <v>#REF!</v>
      </c>
      <c r="FG6" s="311" t="e">
        <f>#REF!</f>
        <v>#REF!</v>
      </c>
      <c r="FH6" s="311" t="e">
        <f>#REF!</f>
        <v>#REF!</v>
      </c>
      <c r="FI6" s="311" t="e">
        <f>#REF!</f>
        <v>#REF!</v>
      </c>
      <c r="FJ6" s="311" t="e">
        <f>#REF!</f>
        <v>#REF!</v>
      </c>
      <c r="FK6" s="311" t="e">
        <f>#REF!</f>
        <v>#REF!</v>
      </c>
      <c r="FL6" s="311" t="e">
        <f>#REF!</f>
        <v>#REF!</v>
      </c>
      <c r="FM6" s="311" t="e">
        <f>#REF!</f>
        <v>#REF!</v>
      </c>
      <c r="FN6" s="311" t="e">
        <f>#REF!</f>
        <v>#REF!</v>
      </c>
      <c r="FO6" s="311" t="e">
        <f>#REF!</f>
        <v>#REF!</v>
      </c>
      <c r="FP6" s="311" t="e">
        <f>#REF!</f>
        <v>#REF!</v>
      </c>
      <c r="FQ6" s="311" t="e">
        <f>#REF!</f>
        <v>#REF!</v>
      </c>
      <c r="FR6" s="311" t="e">
        <f>#REF!</f>
        <v>#REF!</v>
      </c>
      <c r="FS6" s="311" t="e">
        <f>#REF!</f>
        <v>#REF!</v>
      </c>
      <c r="FT6" s="311" t="e">
        <f>#REF!</f>
        <v>#REF!</v>
      </c>
      <c r="FU6" s="311" t="e">
        <f>#REF!</f>
        <v>#REF!</v>
      </c>
      <c r="FV6" s="311" t="e">
        <f>#REF!</f>
        <v>#REF!</v>
      </c>
      <c r="FW6" s="311" t="e">
        <f>#REF!</f>
        <v>#REF!</v>
      </c>
      <c r="FX6" s="311" t="e">
        <f>#REF!</f>
        <v>#REF!</v>
      </c>
      <c r="FY6" s="311" t="e">
        <f>#REF!</f>
        <v>#REF!</v>
      </c>
      <c r="FZ6" s="311" t="e">
        <f>#REF!</f>
        <v>#REF!</v>
      </c>
      <c r="GA6" s="311" t="e">
        <f>#REF!</f>
        <v>#REF!</v>
      </c>
      <c r="GB6" s="311" t="e">
        <f>#REF!</f>
        <v>#REF!</v>
      </c>
      <c r="GC6" s="311" t="e">
        <f>#REF!</f>
        <v>#REF!</v>
      </c>
      <c r="GD6" s="311" t="e">
        <f>#REF!</f>
        <v>#REF!</v>
      </c>
      <c r="GE6" s="311" t="e">
        <f>#REF!</f>
        <v>#REF!</v>
      </c>
      <c r="GF6" s="311" t="e">
        <f>#REF!</f>
        <v>#REF!</v>
      </c>
      <c r="GG6" s="311" t="e">
        <f>#REF!</f>
        <v>#REF!</v>
      </c>
      <c r="GH6" s="311" t="e">
        <f>#REF!</f>
        <v>#REF!</v>
      </c>
      <c r="GI6" s="311" t="e">
        <f>#REF!</f>
        <v>#REF!</v>
      </c>
      <c r="GJ6" s="311" t="e">
        <f>#REF!</f>
        <v>#REF!</v>
      </c>
      <c r="GK6" s="311" t="e">
        <f>#REF!</f>
        <v>#REF!</v>
      </c>
      <c r="GL6" s="311" t="e">
        <f>#REF!</f>
        <v>#REF!</v>
      </c>
      <c r="GM6" s="311" t="e">
        <f>#REF!</f>
        <v>#REF!</v>
      </c>
      <c r="GN6" s="311" t="e">
        <f>#REF!</f>
        <v>#REF!</v>
      </c>
      <c r="GO6" s="311" t="e">
        <f>#REF!</f>
        <v>#REF!</v>
      </c>
      <c r="GP6" s="311" t="e">
        <f>#REF!</f>
        <v>#REF!</v>
      </c>
      <c r="GQ6" s="311" t="e">
        <f>#REF!</f>
        <v>#REF!</v>
      </c>
      <c r="GR6" s="311" t="e">
        <f>#REF!</f>
        <v>#REF!</v>
      </c>
      <c r="GS6" s="311" t="e">
        <f>#REF!</f>
        <v>#REF!</v>
      </c>
      <c r="GT6" s="311" t="e">
        <f>#REF!</f>
        <v>#REF!</v>
      </c>
      <c r="GU6" s="311" t="e">
        <f>#REF!</f>
        <v>#REF!</v>
      </c>
      <c r="GV6" s="311" t="e">
        <f>#REF!</f>
        <v>#REF!</v>
      </c>
      <c r="GW6" s="311" t="e">
        <f>#REF!</f>
        <v>#REF!</v>
      </c>
      <c r="GX6" s="311" t="e">
        <f>#REF!</f>
        <v>#REF!</v>
      </c>
      <c r="GY6" s="311" t="e">
        <f>#REF!</f>
        <v>#REF!</v>
      </c>
      <c r="GZ6" s="311" t="e">
        <f>#REF!</f>
        <v>#REF!</v>
      </c>
      <c r="HA6" s="311" t="e">
        <f>#REF!</f>
        <v>#REF!</v>
      </c>
      <c r="HB6" s="311" t="e">
        <f>#REF!</f>
        <v>#REF!</v>
      </c>
      <c r="HC6" s="311" t="e">
        <f>#REF!</f>
        <v>#REF!</v>
      </c>
      <c r="HD6" s="311" t="e">
        <f>#REF!</f>
        <v>#REF!</v>
      </c>
      <c r="HE6" s="311" t="e">
        <f>#REF!</f>
        <v>#REF!</v>
      </c>
      <c r="HF6" s="311" t="e">
        <f>#REF!</f>
        <v>#REF!</v>
      </c>
      <c r="HG6" s="311" t="e">
        <f>#REF!</f>
        <v>#REF!</v>
      </c>
      <c r="HH6" s="311" t="e">
        <f>#REF!</f>
        <v>#REF!</v>
      </c>
      <c r="HI6" s="311" t="e">
        <f>#REF!</f>
        <v>#REF!</v>
      </c>
      <c r="HJ6" s="311" t="e">
        <f>#REF!</f>
        <v>#REF!</v>
      </c>
      <c r="HK6" s="311" t="e">
        <f>#REF!</f>
        <v>#REF!</v>
      </c>
      <c r="HL6" s="311" t="e">
        <f>#REF!</f>
        <v>#REF!</v>
      </c>
      <c r="HM6" s="311" t="e">
        <f>#REF!</f>
        <v>#REF!</v>
      </c>
      <c r="HN6" s="311" t="e">
        <f>#REF!</f>
        <v>#REF!</v>
      </c>
      <c r="HO6" s="311" t="e">
        <f>#REF!</f>
        <v>#REF!</v>
      </c>
      <c r="HP6" s="311" t="e">
        <f>#REF!</f>
        <v>#REF!</v>
      </c>
      <c r="HQ6" s="311" t="e">
        <f>#REF!</f>
        <v>#REF!</v>
      </c>
      <c r="HR6" s="311" t="e">
        <f>#REF!</f>
        <v>#REF!</v>
      </c>
      <c r="HS6" s="311" t="e">
        <f>#REF!</f>
        <v>#REF!</v>
      </c>
      <c r="HT6" s="311" t="e">
        <f>#REF!</f>
        <v>#REF!</v>
      </c>
      <c r="HU6" s="311" t="e">
        <f>#REF!</f>
        <v>#REF!</v>
      </c>
      <c r="HV6" s="311" t="e">
        <f>#REF!</f>
        <v>#REF!</v>
      </c>
      <c r="HW6" s="311" t="e">
        <f>#REF!</f>
        <v>#REF!</v>
      </c>
      <c r="HX6" s="311" t="e">
        <f>#REF!</f>
        <v>#REF!</v>
      </c>
      <c r="HY6" s="311" t="e">
        <f>#REF!</f>
        <v>#REF!</v>
      </c>
      <c r="HZ6" s="311" t="e">
        <f>#REF!</f>
        <v>#REF!</v>
      </c>
      <c r="IA6" s="311" t="e">
        <f>#REF!</f>
        <v>#REF!</v>
      </c>
      <c r="IB6" s="311" t="e">
        <f>#REF!</f>
        <v>#REF!</v>
      </c>
      <c r="IC6" s="311" t="e">
        <f>#REF!</f>
        <v>#REF!</v>
      </c>
      <c r="ID6" s="311" t="e">
        <f>#REF!</f>
        <v>#REF!</v>
      </c>
      <c r="IE6" s="311" t="e">
        <f>#REF!</f>
        <v>#REF!</v>
      </c>
      <c r="IF6" s="311" t="e">
        <f>#REF!</f>
        <v>#REF!</v>
      </c>
      <c r="IG6" s="311" t="e">
        <f>#REF!</f>
        <v>#REF!</v>
      </c>
      <c r="IH6" s="311" t="e">
        <f>#REF!</f>
        <v>#REF!</v>
      </c>
      <c r="II6" s="311" t="e">
        <f>#REF!</f>
        <v>#REF!</v>
      </c>
      <c r="IJ6" s="311" t="e">
        <f>#REF!</f>
        <v>#REF!</v>
      </c>
      <c r="IK6" s="311" t="e">
        <f>#REF!</f>
        <v>#REF!</v>
      </c>
      <c r="IL6" s="311" t="e">
        <f>#REF!</f>
        <v>#REF!</v>
      </c>
      <c r="IM6" s="267" t="e">
        <f>#REF!</f>
        <v>#REF!</v>
      </c>
      <c r="IN6" s="267" t="e">
        <f>#REF!</f>
        <v>#REF!</v>
      </c>
      <c r="IO6" s="270" t="e">
        <f>#REF!</f>
        <v>#REF!</v>
      </c>
      <c r="IP6" s="270" t="e">
        <f>#REF!</f>
        <v>#REF!</v>
      </c>
      <c r="IQ6" s="270" t="e">
        <f>#REF!</f>
        <v>#REF!</v>
      </c>
      <c r="IR6" s="270" t="e">
        <f>#REF!</f>
        <v>#REF!</v>
      </c>
      <c r="IS6" s="267" t="str">
        <f>'02入力票（その２）'!I110</f>
        <v/>
      </c>
      <c r="IT6" s="271" t="str">
        <f>'02入力票（その２）'!I111</f>
        <v/>
      </c>
      <c r="IU6" s="267" t="str">
        <f>'02入力票（その２）'!I112</f>
        <v/>
      </c>
      <c r="IV6" s="271" t="str">
        <f>'02入力票（その２）'!I113</f>
        <v/>
      </c>
      <c r="IW6" s="267" t="str">
        <f>'02入力票（その２）'!I114</f>
        <v/>
      </c>
      <c r="IX6" s="271" t="str">
        <f>'02入力票（その２）'!I115</f>
        <v/>
      </c>
      <c r="IY6" s="267" t="str">
        <f>'02入力票（その２）'!I116</f>
        <v/>
      </c>
      <c r="IZ6" s="271" t="str">
        <f>'02入力票（その２）'!I117</f>
        <v/>
      </c>
      <c r="JA6" s="267" t="str">
        <f>'02入力票（その２）'!I118</f>
        <v/>
      </c>
      <c r="JB6" s="271" t="str">
        <f>'02入力票（その２）'!I119</f>
        <v/>
      </c>
      <c r="JC6" s="267" t="str">
        <f>'02入力票（その２）'!I120</f>
        <v/>
      </c>
      <c r="JD6" s="271" t="str">
        <f>'02入力票（その２）'!I121</f>
        <v/>
      </c>
      <c r="JE6" s="267" t="str">
        <f>'02入力票（その２）'!I122</f>
        <v/>
      </c>
      <c r="JF6" s="271" t="str">
        <f>'02入力票（その２）'!I123</f>
        <v/>
      </c>
      <c r="JG6" s="267" t="str">
        <f>'02入力票（その２）'!I124</f>
        <v/>
      </c>
      <c r="JH6" s="271" t="str">
        <f>'02入力票（その２）'!I125</f>
        <v/>
      </c>
      <c r="JI6" s="267" t="str">
        <f>'02入力票（その２）'!I126</f>
        <v/>
      </c>
      <c r="JJ6" s="271" t="str">
        <f>'02入力票（その２）'!I127</f>
        <v/>
      </c>
      <c r="JK6" s="267" t="e">
        <f>#REF!</f>
        <v>#REF!</v>
      </c>
      <c r="JL6" s="267" t="str">
        <f>'02入力票（その２）'!I128</f>
        <v>　</v>
      </c>
      <c r="JM6" s="267" t="str">
        <f>'02入力票（その２）'!I129</f>
        <v/>
      </c>
      <c r="JN6" s="270" t="str">
        <f>'02入力票（その２）'!I130</f>
        <v/>
      </c>
      <c r="JO6" s="270" t="str">
        <f>'02入力票（その２）'!I131</f>
        <v/>
      </c>
      <c r="JP6" s="267" t="str">
        <f>'02入力票（その２）'!I132</f>
        <v/>
      </c>
      <c r="JQ6" s="267" t="str">
        <f>'02入力票（その２）'!I133</f>
        <v/>
      </c>
      <c r="JR6" s="267">
        <f>'02入力票（その２）'!I134</f>
        <v>0</v>
      </c>
      <c r="JS6" s="267" t="str">
        <f>'02入力票（その２）'!I135</f>
        <v>　</v>
      </c>
      <c r="JT6" s="267" t="str">
        <f>'02入力票（その２）'!I136</f>
        <v>　</v>
      </c>
      <c r="JU6" s="267" t="str">
        <f>'02入力票（その２）'!I137</f>
        <v>　</v>
      </c>
      <c r="JV6" s="267" t="str">
        <f>'02入力票（その２）'!I138</f>
        <v>　</v>
      </c>
      <c r="JW6" s="267" t="str">
        <f>'02入力票（その２）'!I139</f>
        <v>　</v>
      </c>
      <c r="JX6" s="267" t="str">
        <f>'02入力票（その２）'!I140</f>
        <v>　</v>
      </c>
      <c r="JY6" s="267" t="str">
        <f>'02入力票（その２）'!I141</f>
        <v>　</v>
      </c>
      <c r="JZ6" s="267" t="str">
        <f>'02入力票（その２）'!I142</f>
        <v>　</v>
      </c>
      <c r="KA6" s="267" t="str">
        <f>'02入力票（その２）'!I143</f>
        <v/>
      </c>
      <c r="KB6" s="267" t="str">
        <f>'02入力票（その２）'!I144</f>
        <v/>
      </c>
      <c r="KC6" s="267" t="str">
        <f>'02入力票（その２）'!I145</f>
        <v/>
      </c>
      <c r="KD6" s="267" t="str">
        <f>'02入力票（その２）'!I146</f>
        <v/>
      </c>
      <c r="KE6" s="267" t="str">
        <f>'02入力票（その２）'!I147</f>
        <v/>
      </c>
      <c r="KF6" s="267" t="str">
        <f>'02入力票（その２）'!I148</f>
        <v/>
      </c>
      <c r="KG6" s="267" t="str">
        <f>'02入力票（その２）'!I149</f>
        <v/>
      </c>
      <c r="KH6" s="270" t="str">
        <f>'02入力票（その２）'!I150</f>
        <v/>
      </c>
      <c r="KI6" s="270" t="str">
        <f>'02入力票（その２）'!I151</f>
        <v/>
      </c>
      <c r="KJ6" s="270" t="str">
        <f>'02入力票（その２）'!I152</f>
        <v/>
      </c>
      <c r="KK6" s="270" t="str">
        <f>'02入力票（その２）'!I153</f>
        <v/>
      </c>
      <c r="KL6" s="270" t="str">
        <f>'02入力票（その２）'!I154</f>
        <v/>
      </c>
      <c r="KM6" s="270" t="str">
        <f>'02入力票（その２）'!I155</f>
        <v/>
      </c>
      <c r="KN6" s="267" t="str">
        <f>'02入力票（その２）'!I156</f>
        <v/>
      </c>
      <c r="KO6" s="267" t="str">
        <f>'02入力票（その２）'!I157</f>
        <v/>
      </c>
      <c r="KP6" s="267" t="str">
        <f>'02入力票（その２）'!I158</f>
        <v/>
      </c>
      <c r="KQ6" s="267">
        <f>'02入力票（その２）'!I159</f>
        <v>0</v>
      </c>
      <c r="KR6" s="270" t="str">
        <f>'02入力票（その２）'!I160</f>
        <v/>
      </c>
      <c r="KS6" s="270" t="str">
        <f>'02入力票（その２）'!I161</f>
        <v/>
      </c>
      <c r="KT6" s="272" t="e">
        <f>'02入力票（その２）'!I162</f>
        <v>#VALUE!</v>
      </c>
      <c r="KU6" s="267" t="str">
        <f>'02入力票（その２）'!I163</f>
        <v>　</v>
      </c>
      <c r="KV6" s="267" t="str">
        <f>'02入力票（その２）'!I164</f>
        <v>　</v>
      </c>
      <c r="KW6" s="267" t="str">
        <f>'02入力票（その２）'!I165</f>
        <v>　</v>
      </c>
      <c r="KX6" s="318" t="str">
        <f>'02入力票（その２）'!I166</f>
        <v/>
      </c>
      <c r="KY6" s="267">
        <f>'02入力票（その２）'!G167</f>
        <v>0</v>
      </c>
      <c r="KZ6" s="267" t="e">
        <f>#REF!</f>
        <v>#REF!</v>
      </c>
      <c r="LA6" s="267" t="e">
        <f>#REF!</f>
        <v>#REF!</v>
      </c>
      <c r="LB6" s="267" t="e">
        <f>#REF!</f>
        <v>#REF!</v>
      </c>
      <c r="LC6" s="267" t="e">
        <f>#REF!</f>
        <v>#REF!</v>
      </c>
      <c r="LD6" s="267" t="e">
        <f>#REF!</f>
        <v>#REF!</v>
      </c>
      <c r="LE6" s="267" t="e">
        <f>#REF!</f>
        <v>#REF!</v>
      </c>
      <c r="LF6" s="267" t="e">
        <f>#REF!</f>
        <v>#REF!</v>
      </c>
      <c r="LG6" s="267" t="e">
        <f>#REF!</f>
        <v>#REF!</v>
      </c>
      <c r="LH6" s="267" t="e">
        <f>#REF!</f>
        <v>#REF!</v>
      </c>
      <c r="LI6" s="267" t="e">
        <f>#REF!</f>
        <v>#REF!</v>
      </c>
      <c r="LJ6" s="267" t="e">
        <f>#REF!</f>
        <v>#REF!</v>
      </c>
      <c r="LK6" s="267" t="e">
        <f>#REF!</f>
        <v>#REF!</v>
      </c>
      <c r="LL6" s="267" t="e">
        <f>#REF!</f>
        <v>#REF!</v>
      </c>
      <c r="LM6" s="267" t="e">
        <f>#REF!</f>
        <v>#REF!</v>
      </c>
      <c r="LN6" s="267" t="e">
        <f>#REF!</f>
        <v>#REF!</v>
      </c>
      <c r="LO6" s="267" t="e">
        <f>#REF!</f>
        <v>#REF!</v>
      </c>
      <c r="LP6" s="267" t="e">
        <f>#REF!</f>
        <v>#REF!</v>
      </c>
      <c r="LQ6" s="267" t="e">
        <f>#REF!</f>
        <v>#REF!</v>
      </c>
      <c r="LR6" s="267" t="e">
        <f>#REF!</f>
        <v>#REF!</v>
      </c>
      <c r="LS6" s="267" t="e">
        <f>#REF!</f>
        <v>#REF!</v>
      </c>
      <c r="LT6" s="267" t="e">
        <f>#REF!</f>
        <v>#REF!</v>
      </c>
      <c r="LU6" s="267" t="e">
        <f>#REF!</f>
        <v>#REF!</v>
      </c>
      <c r="LV6" s="267" t="e">
        <f>#REF!</f>
        <v>#REF!</v>
      </c>
      <c r="LW6" s="267" t="e">
        <f>#REF!</f>
        <v>#REF!</v>
      </c>
      <c r="LX6" s="267" t="e">
        <f>#REF!</f>
        <v>#REF!</v>
      </c>
      <c r="LY6" s="267" t="e">
        <f>#REF!</f>
        <v>#REF!</v>
      </c>
      <c r="LZ6" s="267" t="e">
        <f>#REF!</f>
        <v>#REF!</v>
      </c>
      <c r="MA6" s="267" t="e">
        <f>#REF!</f>
        <v>#REF!</v>
      </c>
      <c r="MB6" s="267" t="e">
        <f>#REF!</f>
        <v>#REF!</v>
      </c>
      <c r="MC6" s="267" t="e">
        <f>#REF!</f>
        <v>#REF!</v>
      </c>
      <c r="MD6" s="267" t="e">
        <f>#REF!</f>
        <v>#REF!</v>
      </c>
      <c r="ME6" s="267" t="e">
        <f>#REF!</f>
        <v>#REF!</v>
      </c>
      <c r="MF6" s="267" t="e">
        <f>#REF!</f>
        <v>#REF!</v>
      </c>
      <c r="MG6" s="267" t="e">
        <f>#REF!</f>
        <v>#REF!</v>
      </c>
      <c r="MH6" s="267" t="e">
        <f>#REF!</f>
        <v>#REF!</v>
      </c>
      <c r="MI6" s="267" t="e">
        <f>#REF!</f>
        <v>#REF!</v>
      </c>
      <c r="MJ6" s="267" t="e">
        <f>#REF!</f>
        <v>#REF!</v>
      </c>
      <c r="MK6" s="267" t="e">
        <f>#REF!</f>
        <v>#REF!</v>
      </c>
      <c r="ML6" s="267" t="e">
        <f>#REF!</f>
        <v>#REF!</v>
      </c>
      <c r="MM6" s="267" t="e">
        <f>#REF!</f>
        <v>#REF!</v>
      </c>
      <c r="MN6" s="267" t="e">
        <f>#REF!</f>
        <v>#REF!</v>
      </c>
      <c r="MO6" s="267" t="e">
        <f>#REF!</f>
        <v>#REF!</v>
      </c>
      <c r="MP6" s="267" t="e">
        <f>#REF!</f>
        <v>#REF!</v>
      </c>
      <c r="MQ6" s="267" t="e">
        <f>#REF!</f>
        <v>#REF!</v>
      </c>
      <c r="MR6" s="267" t="e">
        <f>#REF!</f>
        <v>#REF!</v>
      </c>
      <c r="MS6" s="267" t="e">
        <f>#REF!</f>
        <v>#REF!</v>
      </c>
      <c r="MT6" s="267" t="e">
        <f>#REF!</f>
        <v>#REF!</v>
      </c>
      <c r="MU6" s="267" t="e">
        <f>#REF!</f>
        <v>#REF!</v>
      </c>
      <c r="MV6" s="267" t="e">
        <f>#REF!</f>
        <v>#REF!</v>
      </c>
      <c r="MW6" s="267" t="e">
        <f>#REF!</f>
        <v>#REF!</v>
      </c>
      <c r="MX6" s="267" t="e">
        <f>#REF!</f>
        <v>#REF!</v>
      </c>
      <c r="MY6" s="267" t="e">
        <f>#REF!</f>
        <v>#REF!</v>
      </c>
      <c r="MZ6" s="267" t="e">
        <f>#REF!</f>
        <v>#REF!</v>
      </c>
      <c r="NA6" s="267" t="e">
        <f>#REF!</f>
        <v>#REF!</v>
      </c>
      <c r="NB6" s="267" t="e">
        <f>#REF!</f>
        <v>#REF!</v>
      </c>
      <c r="NC6" s="267" t="e">
        <f>#REF!</f>
        <v>#REF!</v>
      </c>
      <c r="ND6" s="267" t="e">
        <f>#REF!</f>
        <v>#REF!</v>
      </c>
      <c r="NE6" s="267" t="e">
        <f>#REF!</f>
        <v>#REF!</v>
      </c>
      <c r="NF6" s="267" t="e">
        <f>#REF!</f>
        <v>#REF!</v>
      </c>
      <c r="NG6" s="267" t="e">
        <f>#REF!</f>
        <v>#REF!</v>
      </c>
      <c r="NH6" s="267" t="e">
        <f>#REF!</f>
        <v>#REF!</v>
      </c>
      <c r="NI6" s="267" t="e">
        <f>#REF!</f>
        <v>#REF!</v>
      </c>
      <c r="NJ6" s="267" t="str">
        <f>CONCATENATE('03物品・役務'!C42,"　－　",'03物品・役務'!F42)</f>
        <v>　－　</v>
      </c>
      <c r="NK6" s="267" t="str">
        <f>CONCATENATE('03物品・役務'!C43,"　－　",'03物品・役務'!F43)</f>
        <v>　－　</v>
      </c>
      <c r="NL6" s="267" t="str">
        <f>CONCATENATE('03物品・役務'!C44,"　－　",'03物品・役務'!F44)</f>
        <v>　－　</v>
      </c>
      <c r="NM6" s="267" t="str">
        <f>'03物品・役務'!P89</f>
        <v>－－－－－－－－－－－－－－－－－－－－－－－－－－－－-－－－－－－－－－－－－－－－－－－－－－－－－－－－－－-－－－－－－－－－－－－－－－－－－－</v>
      </c>
      <c r="NN6" s="267">
        <f>'03物品・役務'!N68</f>
        <v>0</v>
      </c>
      <c r="NO6" s="267" t="str">
        <f>CONCATENATE('03物品・役務'!C80,"　－　",'03物品・役務'!F80)</f>
        <v>　　　－　</v>
      </c>
      <c r="NP6" s="267" t="str">
        <f>CONCATENATE('03物品・役務'!C82,"　－　",'03物品・役務'!F82)</f>
        <v>　－　</v>
      </c>
      <c r="NQ6" s="267" t="str">
        <f>CONCATENATE('03物品・役務'!C84,"　－　",'03物品・役務'!F84)</f>
        <v>　－　</v>
      </c>
      <c r="NR6" s="267" t="str">
        <f>'03物品・役務'!P107</f>
        <v>－－－－－－－－－－－－－－－－－－－－－－－－－-－－－－－－－－－－－－－－－－－－－－－－－</v>
      </c>
      <c r="NS6" s="267">
        <f>'03物品・役務'!I115</f>
        <v>0</v>
      </c>
      <c r="NT6" s="317" t="s">
        <v>1954</v>
      </c>
      <c r="NU6" s="271"/>
      <c r="NV6" s="273"/>
      <c r="NW6" s="271"/>
      <c r="NX6" s="271"/>
      <c r="NY6" s="344"/>
    </row>
    <row r="7" spans="1:391" s="276" customFormat="1">
      <c r="A7" s="275"/>
      <c r="DN7" s="312"/>
      <c r="DO7" s="312"/>
      <c r="DP7" s="312"/>
      <c r="DQ7" s="312"/>
      <c r="DR7" s="312"/>
      <c r="DS7" s="312"/>
      <c r="DT7" s="312"/>
      <c r="DU7" s="312"/>
      <c r="DV7" s="312"/>
      <c r="DW7" s="312"/>
      <c r="DX7" s="312"/>
      <c r="DY7" s="312"/>
      <c r="DZ7" s="312"/>
      <c r="EA7" s="312"/>
      <c r="EB7" s="312"/>
      <c r="EC7" s="312"/>
      <c r="ED7" s="312"/>
      <c r="EE7" s="312"/>
      <c r="EF7" s="312"/>
      <c r="EG7" s="312"/>
      <c r="EH7" s="312"/>
      <c r="EI7" s="312"/>
      <c r="EJ7" s="312"/>
      <c r="EK7" s="312"/>
      <c r="EL7" s="312"/>
      <c r="EM7" s="312"/>
      <c r="EN7" s="312"/>
      <c r="EO7" s="312"/>
      <c r="EP7" s="312"/>
      <c r="EQ7" s="312"/>
      <c r="ER7" s="312"/>
      <c r="ES7" s="312"/>
      <c r="ET7" s="312"/>
      <c r="EU7" s="312"/>
      <c r="EV7" s="312"/>
      <c r="EW7" s="312"/>
      <c r="EX7" s="312"/>
      <c r="EY7" s="312"/>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312"/>
      <c r="GG7" s="312"/>
      <c r="GH7" s="312"/>
      <c r="GI7" s="312"/>
      <c r="GJ7" s="312"/>
      <c r="GK7" s="312"/>
      <c r="GL7" s="312"/>
      <c r="GM7" s="312"/>
      <c r="GN7" s="312"/>
      <c r="GO7" s="312"/>
      <c r="GP7" s="312"/>
      <c r="GQ7" s="312"/>
      <c r="GR7" s="312"/>
      <c r="GS7" s="312"/>
      <c r="GT7" s="312"/>
      <c r="GU7" s="312"/>
      <c r="GV7" s="312"/>
      <c r="GW7" s="312"/>
      <c r="GX7" s="312"/>
      <c r="GY7" s="312"/>
      <c r="GZ7" s="312"/>
      <c r="HA7" s="312"/>
      <c r="HB7" s="312"/>
      <c r="HC7" s="312"/>
      <c r="HD7" s="312"/>
      <c r="HE7" s="312"/>
      <c r="HF7" s="312"/>
      <c r="HG7" s="312"/>
      <c r="HH7" s="312"/>
      <c r="HI7" s="312"/>
      <c r="HJ7" s="312"/>
      <c r="HK7" s="312"/>
      <c r="HL7" s="312"/>
      <c r="HM7" s="312"/>
      <c r="HN7" s="312"/>
      <c r="HO7" s="312"/>
      <c r="HP7" s="312"/>
      <c r="HQ7" s="312"/>
      <c r="HR7" s="312"/>
      <c r="HS7" s="312"/>
      <c r="HT7" s="312"/>
      <c r="HU7" s="312"/>
      <c r="HV7" s="312"/>
      <c r="HW7" s="312"/>
      <c r="HX7" s="312"/>
      <c r="HY7" s="312"/>
      <c r="HZ7" s="312"/>
      <c r="IA7" s="312"/>
      <c r="IB7" s="312"/>
      <c r="IC7" s="312"/>
      <c r="ID7" s="312"/>
      <c r="IE7" s="312"/>
      <c r="IF7" s="312"/>
      <c r="IG7" s="312"/>
      <c r="IH7" s="312"/>
      <c r="II7" s="312"/>
      <c r="IJ7" s="312"/>
      <c r="IK7" s="312"/>
      <c r="IL7" s="312"/>
      <c r="NY7" s="347"/>
      <c r="NZ7" s="341"/>
      <c r="OA7" s="341"/>
    </row>
    <row r="8" spans="1:391" s="276" customFormat="1">
      <c r="A8" s="277"/>
      <c r="DN8" s="312"/>
      <c r="DO8" s="312"/>
      <c r="DP8" s="312"/>
      <c r="DQ8" s="312"/>
      <c r="DR8" s="312"/>
      <c r="DS8" s="312"/>
      <c r="DT8" s="312"/>
      <c r="DU8" s="312"/>
      <c r="DV8" s="312"/>
      <c r="DW8" s="312"/>
      <c r="DX8" s="312"/>
      <c r="DY8" s="312"/>
      <c r="DZ8" s="312"/>
      <c r="EA8" s="312"/>
      <c r="EB8" s="312"/>
      <c r="EC8" s="312"/>
      <c r="ED8" s="312"/>
      <c r="EE8" s="312"/>
      <c r="EF8" s="312"/>
      <c r="EG8" s="312"/>
      <c r="EH8" s="312"/>
      <c r="EI8" s="312"/>
      <c r="EJ8" s="312"/>
      <c r="EK8" s="312"/>
      <c r="EL8" s="312"/>
      <c r="EM8" s="312"/>
      <c r="EN8" s="312"/>
      <c r="EO8" s="312"/>
      <c r="EP8" s="312"/>
      <c r="EQ8" s="312"/>
      <c r="ER8" s="312"/>
      <c r="ES8" s="312"/>
      <c r="ET8" s="312"/>
      <c r="EU8" s="312"/>
      <c r="EV8" s="312"/>
      <c r="EW8" s="312"/>
      <c r="EX8" s="312"/>
      <c r="EY8" s="312"/>
      <c r="EZ8" s="312"/>
      <c r="FA8" s="312"/>
      <c r="FB8" s="312"/>
      <c r="FC8" s="312"/>
      <c r="FD8" s="312"/>
      <c r="FE8" s="312"/>
      <c r="FF8" s="312"/>
      <c r="FG8" s="312"/>
      <c r="FH8" s="312"/>
      <c r="FI8" s="312"/>
      <c r="FJ8" s="312"/>
      <c r="FK8" s="312"/>
      <c r="FL8" s="312"/>
      <c r="FM8" s="312"/>
      <c r="FN8" s="312"/>
      <c r="FO8" s="312"/>
      <c r="FP8" s="312"/>
      <c r="FQ8" s="312"/>
      <c r="FR8" s="312"/>
      <c r="FS8" s="312"/>
      <c r="FT8" s="312"/>
      <c r="FU8" s="312"/>
      <c r="FV8" s="312"/>
      <c r="FW8" s="312"/>
      <c r="FX8" s="312"/>
      <c r="FY8" s="312"/>
      <c r="FZ8" s="312"/>
      <c r="GA8" s="312"/>
      <c r="GB8" s="312"/>
      <c r="GC8" s="312"/>
      <c r="GD8" s="312"/>
      <c r="GE8" s="312"/>
      <c r="GF8" s="312"/>
      <c r="GG8" s="312"/>
      <c r="GH8" s="312"/>
      <c r="GI8" s="312"/>
      <c r="GJ8" s="312"/>
      <c r="GK8" s="312"/>
      <c r="GL8" s="312"/>
      <c r="GM8" s="312"/>
      <c r="GN8" s="312"/>
      <c r="GO8" s="312"/>
      <c r="GP8" s="312"/>
      <c r="GQ8" s="312"/>
      <c r="GR8" s="312"/>
      <c r="GS8" s="312"/>
      <c r="GT8" s="312"/>
      <c r="GU8" s="312"/>
      <c r="GV8" s="312"/>
      <c r="GW8" s="312"/>
      <c r="GX8" s="312"/>
      <c r="GY8" s="312"/>
      <c r="GZ8" s="312"/>
      <c r="HA8" s="312"/>
      <c r="HB8" s="312"/>
      <c r="HC8" s="312"/>
      <c r="HD8" s="312"/>
      <c r="HE8" s="312"/>
      <c r="HF8" s="312"/>
      <c r="HG8" s="312"/>
      <c r="HH8" s="312"/>
      <c r="HI8" s="312"/>
      <c r="HJ8" s="312"/>
      <c r="HK8" s="312"/>
      <c r="HL8" s="312"/>
      <c r="HM8" s="312"/>
      <c r="HN8" s="312"/>
      <c r="HO8" s="312"/>
      <c r="HP8" s="312"/>
      <c r="HQ8" s="312"/>
      <c r="HR8" s="312"/>
      <c r="HS8" s="312"/>
      <c r="HT8" s="312"/>
      <c r="HU8" s="312"/>
      <c r="HV8" s="312"/>
      <c r="HW8" s="312"/>
      <c r="HX8" s="312"/>
      <c r="HY8" s="312"/>
      <c r="HZ8" s="312"/>
      <c r="IA8" s="312"/>
      <c r="IB8" s="312"/>
      <c r="IC8" s="312"/>
      <c r="ID8" s="312"/>
      <c r="IE8" s="312"/>
      <c r="IF8" s="312"/>
      <c r="IG8" s="312"/>
      <c r="IH8" s="312"/>
      <c r="II8" s="312"/>
      <c r="IJ8" s="312"/>
      <c r="IK8" s="312"/>
      <c r="IL8" s="312"/>
      <c r="NZ8" s="341"/>
      <c r="OA8" s="341"/>
    </row>
    <row r="9" spans="1:391" s="276" customFormat="1">
      <c r="DN9" s="312"/>
      <c r="DO9" s="312"/>
      <c r="DP9" s="312"/>
      <c r="DQ9" s="312"/>
      <c r="DR9" s="312"/>
      <c r="DS9" s="312"/>
      <c r="DT9" s="312"/>
      <c r="DU9" s="312"/>
      <c r="DV9" s="312"/>
      <c r="DW9" s="312"/>
      <c r="DX9" s="312"/>
      <c r="DY9" s="312"/>
      <c r="DZ9" s="312"/>
      <c r="EA9" s="312"/>
      <c r="EB9" s="312"/>
      <c r="EC9" s="312"/>
      <c r="ED9" s="312"/>
      <c r="EE9" s="312"/>
      <c r="EF9" s="312"/>
      <c r="EG9" s="312"/>
      <c r="EH9" s="312"/>
      <c r="EI9" s="312"/>
      <c r="EJ9" s="312"/>
      <c r="EK9" s="312"/>
      <c r="EL9" s="312"/>
      <c r="EM9" s="312"/>
      <c r="EN9" s="312"/>
      <c r="EO9" s="312"/>
      <c r="EP9" s="312"/>
      <c r="EQ9" s="312"/>
      <c r="ER9" s="312"/>
      <c r="ES9" s="312"/>
      <c r="ET9" s="312"/>
      <c r="EU9" s="312"/>
      <c r="EV9" s="312"/>
      <c r="EW9" s="312"/>
      <c r="EX9" s="312"/>
      <c r="EY9" s="312"/>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312"/>
      <c r="GG9" s="312"/>
      <c r="GH9" s="312"/>
      <c r="GI9" s="312"/>
      <c r="GJ9" s="312"/>
      <c r="GK9" s="312"/>
      <c r="GL9" s="312"/>
      <c r="GM9" s="312"/>
      <c r="GN9" s="312"/>
      <c r="GO9" s="312"/>
      <c r="GP9" s="312"/>
      <c r="GQ9" s="312"/>
      <c r="GR9" s="312"/>
      <c r="GS9" s="312"/>
      <c r="GT9" s="312"/>
      <c r="GU9" s="312"/>
      <c r="GV9" s="312"/>
      <c r="GW9" s="312"/>
      <c r="GX9" s="312"/>
      <c r="GY9" s="312"/>
      <c r="GZ9" s="312"/>
      <c r="HA9" s="312"/>
      <c r="HB9" s="312"/>
      <c r="HC9" s="312"/>
      <c r="HD9" s="312"/>
      <c r="HE9" s="312"/>
      <c r="HF9" s="312"/>
      <c r="HG9" s="312"/>
      <c r="HH9" s="312"/>
      <c r="HI9" s="312"/>
      <c r="HJ9" s="312"/>
      <c r="HK9" s="312"/>
      <c r="HL9" s="312"/>
      <c r="HM9" s="312"/>
      <c r="HN9" s="312"/>
      <c r="HO9" s="312"/>
      <c r="HP9" s="312"/>
      <c r="HQ9" s="312"/>
      <c r="HR9" s="312"/>
      <c r="HS9" s="312"/>
      <c r="HT9" s="312"/>
      <c r="HU9" s="312"/>
      <c r="HV9" s="312"/>
      <c r="HW9" s="312"/>
      <c r="HX9" s="312"/>
      <c r="HY9" s="312"/>
      <c r="HZ9" s="312"/>
      <c r="IA9" s="312"/>
      <c r="IB9" s="312"/>
      <c r="IC9" s="312"/>
      <c r="ID9" s="312"/>
      <c r="IE9" s="312"/>
      <c r="IF9" s="312"/>
      <c r="IG9" s="312"/>
      <c r="IH9" s="312"/>
      <c r="II9" s="312"/>
      <c r="IJ9" s="312"/>
      <c r="IK9" s="312"/>
      <c r="IL9" s="312"/>
      <c r="NZ9" s="341"/>
      <c r="OA9" s="341"/>
    </row>
    <row r="10" spans="1:391" s="276" customFormat="1">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NY10" s="342"/>
      <c r="NZ10" s="341"/>
      <c r="OA10" s="340"/>
    </row>
    <row r="11" spans="1:391" s="276" customFormat="1">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312"/>
      <c r="GG11" s="312"/>
      <c r="GH11" s="312"/>
      <c r="GI11" s="312"/>
      <c r="GJ11" s="312"/>
      <c r="GK11" s="312"/>
      <c r="GL11" s="312"/>
      <c r="GM11" s="312"/>
      <c r="GN11" s="312"/>
      <c r="GO11" s="312"/>
      <c r="GP11" s="312"/>
      <c r="GQ11" s="312"/>
      <c r="GR11" s="312"/>
      <c r="GS11" s="312"/>
      <c r="GT11" s="312"/>
      <c r="GU11" s="312"/>
      <c r="GV11" s="312"/>
      <c r="GW11" s="312"/>
      <c r="GX11" s="312"/>
      <c r="GY11" s="312"/>
      <c r="GZ11" s="312"/>
      <c r="HA11" s="312"/>
      <c r="HB11" s="312"/>
      <c r="HC11" s="312"/>
      <c r="HD11" s="312"/>
      <c r="HE11" s="312"/>
      <c r="HF11" s="312"/>
      <c r="HG11" s="312"/>
      <c r="HH11" s="312"/>
      <c r="HI11" s="312"/>
      <c r="HJ11" s="312"/>
      <c r="HK11" s="312"/>
      <c r="HL11" s="312"/>
      <c r="HM11" s="312"/>
      <c r="HN11" s="312"/>
      <c r="HO11" s="312"/>
      <c r="HP11" s="312"/>
      <c r="HQ11" s="312"/>
      <c r="HR11" s="312"/>
      <c r="HS11" s="312"/>
      <c r="HT11" s="312"/>
      <c r="HU11" s="312"/>
      <c r="HV11" s="312"/>
      <c r="HW11" s="312"/>
      <c r="HX11" s="312"/>
      <c r="HY11" s="312"/>
      <c r="HZ11" s="312"/>
      <c r="IA11" s="312"/>
      <c r="IB11" s="312"/>
      <c r="IC11" s="312"/>
      <c r="ID11" s="312"/>
      <c r="IE11" s="312"/>
      <c r="IF11" s="312"/>
      <c r="IG11" s="312"/>
      <c r="IH11" s="312"/>
      <c r="II11" s="312"/>
      <c r="IJ11" s="312"/>
      <c r="IK11" s="312"/>
      <c r="IL11" s="312"/>
      <c r="NY11" s="342"/>
      <c r="NZ11" s="341"/>
      <c r="OA11" s="340"/>
    </row>
    <row r="12" spans="1:391" s="276" customFormat="1">
      <c r="DN12" s="312"/>
      <c r="DO12" s="312"/>
      <c r="DP12" s="312"/>
      <c r="DQ12" s="312"/>
      <c r="DR12" s="312"/>
      <c r="DS12" s="312"/>
      <c r="DT12" s="312"/>
      <c r="DU12" s="312"/>
      <c r="DV12" s="312"/>
      <c r="DW12" s="312"/>
      <c r="DX12" s="312"/>
      <c r="DY12" s="312"/>
      <c r="DZ12" s="312"/>
      <c r="EA12" s="312"/>
      <c r="EB12" s="312"/>
      <c r="EC12" s="312"/>
      <c r="ED12" s="312"/>
      <c r="EE12" s="312"/>
      <c r="EF12" s="312"/>
      <c r="EG12" s="312"/>
      <c r="EH12" s="312"/>
      <c r="EI12" s="312"/>
      <c r="EJ12" s="312"/>
      <c r="EK12" s="312"/>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312"/>
      <c r="GG12" s="312"/>
      <c r="GH12" s="312"/>
      <c r="GI12" s="312"/>
      <c r="GJ12" s="312"/>
      <c r="GK12" s="312"/>
      <c r="GL12" s="312"/>
      <c r="GM12" s="312"/>
      <c r="GN12" s="312"/>
      <c r="GO12" s="312"/>
      <c r="GP12" s="312"/>
      <c r="GQ12" s="312"/>
      <c r="GR12" s="312"/>
      <c r="GS12" s="312"/>
      <c r="GT12" s="312"/>
      <c r="GU12" s="312"/>
      <c r="GV12" s="312"/>
      <c r="GW12" s="312"/>
      <c r="GX12" s="312"/>
      <c r="GY12" s="312"/>
      <c r="GZ12" s="312"/>
      <c r="HA12" s="312"/>
      <c r="HB12" s="312"/>
      <c r="HC12" s="312"/>
      <c r="HD12" s="312"/>
      <c r="HE12" s="312"/>
      <c r="HF12" s="312"/>
      <c r="HG12" s="312"/>
      <c r="HH12" s="312"/>
      <c r="HI12" s="312"/>
      <c r="HJ12" s="312"/>
      <c r="HK12" s="312"/>
      <c r="HL12" s="312"/>
      <c r="HM12" s="312"/>
      <c r="HN12" s="312"/>
      <c r="HO12" s="312"/>
      <c r="HP12" s="312"/>
      <c r="HQ12" s="312"/>
      <c r="HR12" s="312"/>
      <c r="HS12" s="312"/>
      <c r="HT12" s="312"/>
      <c r="HU12" s="312"/>
      <c r="HV12" s="312"/>
      <c r="HW12" s="312"/>
      <c r="HX12" s="312"/>
      <c r="HY12" s="312"/>
      <c r="HZ12" s="312"/>
      <c r="IA12" s="312"/>
      <c r="IB12" s="312"/>
      <c r="IC12" s="312"/>
      <c r="ID12" s="312"/>
      <c r="IE12" s="312"/>
      <c r="IF12" s="312"/>
      <c r="IG12" s="312"/>
      <c r="IH12" s="312"/>
      <c r="II12" s="312"/>
      <c r="IJ12" s="312"/>
      <c r="IK12" s="312"/>
      <c r="IL12" s="312"/>
    </row>
    <row r="13" spans="1:391" s="276" customFormat="1">
      <c r="DN13" s="312"/>
      <c r="DO13" s="312"/>
      <c r="DP13" s="312"/>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2"/>
      <c r="EO13" s="312"/>
      <c r="EP13" s="312"/>
      <c r="EQ13" s="312"/>
      <c r="ER13" s="312"/>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312"/>
      <c r="GG13" s="312"/>
      <c r="GH13" s="312"/>
      <c r="GI13" s="312"/>
      <c r="GJ13" s="312"/>
      <c r="GK13" s="312"/>
      <c r="GL13" s="312"/>
      <c r="GM13" s="312"/>
      <c r="GN13" s="312"/>
      <c r="GO13" s="312"/>
      <c r="GP13" s="312"/>
      <c r="GQ13" s="312"/>
      <c r="GR13" s="312"/>
      <c r="GS13" s="312"/>
      <c r="GT13" s="312"/>
      <c r="GU13" s="312"/>
      <c r="GV13" s="312"/>
      <c r="GW13" s="312"/>
      <c r="GX13" s="312"/>
      <c r="GY13" s="312"/>
      <c r="GZ13" s="312"/>
      <c r="HA13" s="312"/>
      <c r="HB13" s="312"/>
      <c r="HC13" s="312"/>
      <c r="HD13" s="312"/>
      <c r="HE13" s="312"/>
      <c r="HF13" s="312"/>
      <c r="HG13" s="312"/>
      <c r="HH13" s="312"/>
      <c r="HI13" s="312"/>
      <c r="HJ13" s="312"/>
      <c r="HK13" s="312"/>
      <c r="HL13" s="312"/>
      <c r="HM13" s="312"/>
      <c r="HN13" s="312"/>
      <c r="HO13" s="312"/>
      <c r="HP13" s="312"/>
      <c r="HQ13" s="312"/>
      <c r="HR13" s="312"/>
      <c r="HS13" s="312"/>
      <c r="HT13" s="312"/>
      <c r="HU13" s="312"/>
      <c r="HV13" s="312"/>
      <c r="HW13" s="312"/>
      <c r="HX13" s="312"/>
      <c r="HY13" s="312"/>
      <c r="HZ13" s="312"/>
      <c r="IA13" s="312"/>
      <c r="IB13" s="312"/>
      <c r="IC13" s="312"/>
      <c r="ID13" s="312"/>
      <c r="IE13" s="312"/>
      <c r="IF13" s="312"/>
      <c r="IG13" s="312"/>
      <c r="IH13" s="312"/>
      <c r="II13" s="312"/>
      <c r="IJ13" s="312"/>
      <c r="IK13" s="312"/>
      <c r="IL13" s="312"/>
    </row>
    <row r="14" spans="1:391" s="276" customFormat="1">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row>
    <row r="15" spans="1:391" s="276" customFormat="1">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c r="IB15" s="312"/>
      <c r="IC15" s="312"/>
      <c r="ID15" s="312"/>
      <c r="IE15" s="312"/>
      <c r="IF15" s="312"/>
      <c r="IG15" s="312"/>
      <c r="IH15" s="312"/>
      <c r="II15" s="312"/>
      <c r="IJ15" s="312"/>
      <c r="IK15" s="312"/>
      <c r="IL15" s="312"/>
    </row>
  </sheetData>
  <sheetProtection algorithmName="SHA-512" hashValue="OW1Ozw/ESGMQwUnHK5VP703iz3AxJQWOaFq3zIMy+IvwXJGa3kZn9WkoAavg/wyf8iN9BTd4sRY9jzCZ98I1aA==" saltValue="QStkuKvwvu/a7uc1ueWqEA==" spinCount="100000" sheet="1" objects="1" scenarios="1"/>
  <mergeCells count="109">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01入力票（その１）</vt:lpstr>
      <vt:lpstr>02入力票（その２）</vt:lpstr>
      <vt:lpstr>03物品・役務</vt:lpstr>
      <vt:lpstr>04資格審査ﾁｪｯｸ表（物品役務）</vt:lpstr>
      <vt:lpstr>05WorkSheet</vt:lpstr>
      <vt:lpstr>'01入力票（その１）'!Print_Area</vt:lpstr>
      <vt:lpstr>'02入力票（その２）'!Print_Area</vt:lpstr>
      <vt:lpstr>'03物品・役務'!Print_Area</vt:lpstr>
      <vt:lpstr>'04資格審査ﾁｪｯｸ表（物品役務）'!Print_Area</vt:lpstr>
      <vt:lpstr>'05WorkSheet'!Print_Area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2025-09-16T11:48:49Z</dcterms:modified>
</cp:coreProperties>
</file>