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301_財政状況資料集（3月公表）\04_市町村から\08 多賀城市〇★\"/>
    </mc:Choice>
  </mc:AlternateContent>
  <bookViews>
    <workbookView xWindow="0" yWindow="0" windowWidth="28800" windowHeight="1221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R102" i="12"/>
  <c r="AU88" i="12"/>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4" i="10" s="1"/>
  <c r="AM35" i="10" s="1"/>
  <c r="BE35" i="10"/>
  <c r="C35" i="10"/>
  <c r="BE34" i="10"/>
  <c r="U34" i="10"/>
  <c r="U35" i="10" s="1"/>
  <c r="U36" i="10" s="1"/>
  <c r="C34" i="10"/>
  <c r="BW34" i="10" l="1"/>
  <c r="BW35" i="10" s="1"/>
  <c r="BW36" i="10" s="1"/>
  <c r="BW37" i="10" s="1"/>
  <c r="BW38" i="10" s="1"/>
  <c r="BW39" i="10" s="1"/>
  <c r="BW40" i="10" s="1"/>
  <c r="CO34" i="10" s="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<sst xmlns="http://schemas.openxmlformats.org/spreadsheetml/2006/main" count="1078" uniqueCount="583">
  <si>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</si>
  <si>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</si>
  <si>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</si>
  <si>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</si>
  <si>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</si>
  <si>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</si>
  <si>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</si>
  <si>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</si>
  <si>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</si>
  <si>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</si>
  <si>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</si>
  <si>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</si>
  <si>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</si>
  <si>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</si>
  <si>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</si>
  <si>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</si>
  <si>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</si>
  <si>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</si>
  <si>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</si>
  <si>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</si>
  <si>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</si>
  <si>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</si>
  <si>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</si>
  <si>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</si>
  <si>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</si>
  <si>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</si>
  <si>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</si>
  <si>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</si>
  <si>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</si>
  <si>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</si>
  <si>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</si>
  <si>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</si>
  <si>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</si>
  <si>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</si>
  <si>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</si>
  <si>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</si>
  <si>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</si>
  <si>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</si>
  <si>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</si>
  <si>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</si>
  <si>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</si>
  <si>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</si>
  <si>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</si>
  <si>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</si>
  <si>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</si>
  <si>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</si>
  <si>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</si>
  <si>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</si>
  <si>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</si>
  <si>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</si>
  <si>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</si>
  <si>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</si>
  <si>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</si>
  <si>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</si>
  <si>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</si>
  <si>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</si>
  <si>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</si>
  <si>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</si>
  <si>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</si>
  <si>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</si>
  <si>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</si>
  <si>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</si>
  <si>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</si>
  <si>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</si>
  <si>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</si>
  <si>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</si>
  <si>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</si>
  <si>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</si>
  <si>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</si>
  <si>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</si>
  <si>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</si>
  <si>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</si>
  <si>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</si>
  <si>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</si>
  <si>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</si>
  <si>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</si>
  <si>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</si>
  <si>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</si>
  <si>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</si>
  <si>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</si>
  <si>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</si>
  <si>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</si>
  <si>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</si>
  <si>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</si>
  <si>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</si>
  <si>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</si>
  <si>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</si>
  <si>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</si>
  <si>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</si>
  <si>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</si>
  <si>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</si>
  <si>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</si>
  <si>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</si>
  <si>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</si>
  <si>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</si>
  <si>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</si>
  <si>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</si>
  <si>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</si>
  <si>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</si>
  <si>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</si>
  <si>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</si>
  <si>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</si>
  <si>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</si>
  <si>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</si>
  <si>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</si>
  <si>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</si>
  <si>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</si>
  <si>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</si>
  <si>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</si>
  <si>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</si>
  <si>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</si>
  <si>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</si>
  <si>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</si>
  <si>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</si>
  <si>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</si>
  <si>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</si>
  <si>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</si>
  <si>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</si>
  <si>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</si>
  <si>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</si>
  <si>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</si>
  <si>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</si>
  <si>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</si>
  <si>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</si>
  <si>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</si>
  <si>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</si>
  <si>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</si>
  <si>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</si>
  <si>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</si>
  <si>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</si>
  <si>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</si>
  <si>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</si>
  <si>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</si>
  <si>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</si>
  <si>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</si>
  <si>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</si>
  <si>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</si>
  <si>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</si>
  <si>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</si>
  <si>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</si>
  <si>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</si>
  <si>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</si>
  <si>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</si>
  <si>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</si>
  <si>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</si>
  <si>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</si>
  <si>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</si>
  <si>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</si>
  <si>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</si>
  <si>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</si>
  <si>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</si>
  <si>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</si>
  <si>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</si>
  <si>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</si>
  <si>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</si>
  <si>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</si>
  <si>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</si>
  <si>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</si>
  <si>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</si>
  <si>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</si>
  <si>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</si>
  <si>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</si>
  <si>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</si>
  <si>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</si>
  <si>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</si>
  <si>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</si>
  <si>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</si>
  <si>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</si>
  <si>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</si>
  <si>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</si>
  <si>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</si>
  <si>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</si>
  <si>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</si>
  <si>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</si>
  <si>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</si>
  <si>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</si>
  <si>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</si>
  <si>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</si>
  <si>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</si>
  <si>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</si>
  <si>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</si>
  <si>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</si>
  <si>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</si>
  <si>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</si>
  <si>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</si>
  <si>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</si>
  <si>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</si>
  <si>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</si>
  <si>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</si>
  <si>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</si>
  <si>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</si>
  <si>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</si>
  <si>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</si>
  <si>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</si>
  <si>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</si>
  <si>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</si>
  <si>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</si>
  <si>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</si>
  <si>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</si>
  <si>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</si>
  <si>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</si>
  <si>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</si>
  <si>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</si>
  <si>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</si>
  <si>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</si>
  <si>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</si>
  <si>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</si>
  <si>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</si>
  <si>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</si>
  <si>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</si>
  <si>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</si>
  <si>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</si>
  <si>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宮城県多賀城市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</si>
  <si>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</si>
  <si>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</si>
  <si>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</si>
  <si>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</si>
  <si>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</si>
  <si>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</si>
  <si>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</si>
  <si>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</si>
  <si>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</si>
  <si>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</si>
  <si>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</si>
  <si>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</si>
  <si>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</si>
  <si>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</si>
  <si>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</si>
  <si>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</si>
  <si>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</si>
  <si>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</si>
  <si>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</si>
  <si>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</si>
  <si>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</si>
  <si>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</si>
  <si>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</si>
  <si>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</si>
  <si>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</si>
  <si>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</si>
  <si>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</si>
  <si>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</si>
  <si>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</si>
  <si>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</si>
  <si>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</si>
  <si>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</si>
  <si>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</si>
  <si>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</si>
  <si>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</si>
  <si>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</si>
  <si>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</si>
  <si>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</si>
  <si>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</si>
  <si>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</si>
  <si>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</si>
  <si>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</si>
  <si>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</si>
  <si>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</si>
  <si>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</si>
  <si>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</si>
  <si>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</si>
  <si>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</si>
  <si>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</si>
  <si>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</si>
  <si>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</si>
  <si>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</si>
  <si>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</si>
  <si>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</si>
  <si>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</si>
  <si>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</si>
  <si>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</si>
  <si>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</si>
  <si>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</si>
  <si>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</si>
  <si>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</si>
  <si>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</si>
  <si>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</si>
  <si>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</si>
  <si>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</si>
  <si>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</si>
  <si>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</si>
  <si>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</si>
  <si>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</si>
  <si>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</si>
  <si>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</si>
  <si>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</si>
  <si>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</si>
  <si>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</si>
  <si>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</si>
  <si>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</si>
  <si>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</si>
  <si>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</si>
  <si>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</si>
  <si>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</si>
  <si>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</si>
  <si>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</si>
  <si>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</si>
  <si>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</si>
  <si>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</si>
  <si>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</si>
  <si>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</si>
  <si>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</si>
  <si>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</si>
  <si>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</si>
  <si>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</si>
  <si>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</si>
  <si>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</si>
  <si>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</si>
  <si>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</si>
  <si>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</si>
  <si>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</si>
  <si>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</si>
  <si>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</si>
  <si>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</si>
  <si>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</si>
  <si>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</si>
  <si>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</si>
  <si>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</si>
  <si>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</si>
  <si>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</si>
  <si>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</si>
  <si>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</si>
  <si>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</si>
  <si>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</si>
  <si>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</si>
  <si>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</si>
  <si>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</si>
  <si>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</si>
  <si>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</si>
  <si>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</si>
  <si>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</si>
  <si>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</si>
  <si>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</si>
  <si>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</si>
  <si>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</si>
  <si>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</si>
  <si>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</si>
  <si>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</si>
  <si>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</si>
  <si>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</si>
  <si>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</si>
  <si>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</si>
  <si>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</si>
  <si>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</si>
  <si>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</si>
  <si>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</si>
  <si>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</si>
  <si>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</si>
  <si>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</si>
  <si>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</si>
  <si>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</si>
  <si>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</si>
  <si>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</si>
  <si>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</si>
  <si>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</si>
  <si>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</si>
  <si>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</si>
  <si>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</si>
  <si>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</si>
  <si>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</si>
  <si>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</si>
  <si>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</si>
  <si>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</si>
  <si>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</si>
  <si>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</si>
  <si>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</si>
  <si>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</si>
  <si>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宮城県多賀城市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</si>
  <si>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</si>
  <si>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</si>
  <si>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</si>
  <si>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</si>
  <si>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</si>
  <si>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</si>
  <si>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</si>
  <si>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</si>
  <si>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</si>
  <si>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</si>
  <si>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</si>
  <si>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</si>
  <si>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</si>
  <si>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</si>
  <si>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</si>
  <si>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</si>
  <si>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</si>
  <si>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</si>
  <si>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</si>
  <si>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</si>
  <si>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</si>
  <si>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</si>
  <si>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</si>
  <si>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</si>
  <si>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</si>
  <si>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</si>
  <si>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</si>
  <si>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</si>
  <si>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</si>
  <si>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</si>
  <si>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</si>
  <si>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</si>
  <si>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</si>
  <si>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</si>
  <si>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</si>
  <si>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</si>
  <si>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多賀城市水道事業会計</t>
    <phoneticPr fontId="5"/>
  </si>
  <si>
    <t>法適用企業</t>
    <phoneticPr fontId="5"/>
  </si>
  <si>
    <t>多賀城市下水道事業会計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</si>
  <si>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</si>
  <si>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</si>
  <si>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</si>
  <si>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</si>
  <si>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</si>
  <si>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</si>
  <si>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</si>
  <si>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</si>
  <si>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</si>
  <si>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</si>
  <si>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</si>
  <si>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</si>
  <si>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</si>
  <si>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</si>
  <si>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</si>
  <si>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</si>
  <si>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</si>
  <si>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</si>
  <si>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</si>
  <si>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</si>
  <si>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</si>
  <si>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</si>
  <si>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</si>
  <si>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</si>
  <si>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</si>
  <si>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</si>
  <si>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</si>
  <si>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</si>
  <si>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</si>
  <si>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</si>
  <si>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</si>
  <si>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</si>
  <si>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</si>
  <si>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</si>
  <si>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</si>
  <si>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</si>
  <si>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</si>
  <si>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</si>
  <si>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</si>
  <si>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</si>
  <si>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</si>
  <si>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</si>
  <si>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</si>
  <si>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</si>
  <si>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</si>
  <si>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</si>
  <si>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</si>
  <si>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</si>
  <si>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</si>
  <si>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</si>
  <si>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</si>
  <si>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</si>
  <si>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</si>
  <si>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</si>
  <si>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</si>
  <si>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</si>
  <si>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</si>
  <si>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多賀城市水道事業会計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</si>
  <si>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</si>
  <si>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</si>
  <si>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</si>
  <si>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</si>
  <si>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</si>
  <si>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</si>
  <si>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</si>
  <si>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</si>
  <si>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</si>
  <si>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</si>
  <si>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</si>
  <si>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</si>
  <si>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</si>
  <si>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</si>
  <si>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</si>
  <si>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</si>
  <si>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</si>
  <si>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</si>
  <si>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</si>
  <si>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</si>
  <si>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</si>
  <si>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</si>
  <si>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</si>
  <si>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</si>
  <si>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</si>
  <si>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</si>
  <si>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</si>
  <si>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</si>
  <si>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</si>
  <si>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</si>
  <si>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</si>
  <si>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</si>
  <si>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</si>
  <si>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</si>
  <si>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</si>
  <si>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</si>
  <si>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</si>
  <si>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</si>
  <si>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</si>
  <si>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</si>
  <si>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</si>
  <si>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</si>
  <si>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</si>
  <si>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</si>
  <si>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</si>
  <si>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</si>
  <si>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</si>
  <si>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</si>
  <si>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</si>
  <si>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</si>
  <si>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</si>
  <si>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</si>
  <si>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</si>
  <si>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</si>
  <si>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</si>
  <si>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</si>
  <si>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</si>
  <si>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</si>
  <si>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</si>
  <si>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</si>
  <si>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</si>
  <si>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</si>
  <si>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</si>
  <si>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</si>
  <si>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</si>
  <si>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</si>
  <si>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</si>
  <si>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</si>
  <si>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</si>
  <si>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</si>
  <si>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</si>
  <si>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</si>
  <si>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</si>
  <si>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</si>
  <si>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</si>
  <si>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</si>
  <si>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</si>
  <si>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</si>
  <si>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</si>
  <si>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</si>
  <si>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</si>
  <si>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</si>
  <si>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</si>
  <si>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</si>
  <si>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</si>
  <si>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</si>
  <si>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</si>
  <si>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一般会計</t>
  </si>
  <si>
    <t>多賀城市水道事業会計</t>
  </si>
  <si>
    <t>介護保険特別会計</t>
  </si>
  <si>
    <t>国民健康保険特別会計</t>
  </si>
  <si>
    <t>後期高齢者医療特別会計</t>
  </si>
  <si>
    <t>多賀城市下水道事業会計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</si>
  <si>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</si>
  <si>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</si>
  <si>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</si>
  <si>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</si>
  <si>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</si>
  <si>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</si>
  <si>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</si>
  <si>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</si>
  <si>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多賀城市土地開発公社</t>
    <rPh sb="0" eb="4">
      <t>タガジョウシ</t>
    </rPh>
    <rPh sb="4" eb="6">
      <t>トチ</t>
    </rPh>
    <rPh sb="6" eb="8">
      <t>カイハツ</t>
    </rPh>
    <rPh sb="8" eb="10">
      <t>コウシャ</t>
    </rPh>
    <phoneticPr fontId="3"/>
  </si>
  <si>
    <t>多賀城駅北開発</t>
    <rPh sb="0" eb="3">
      <t>タガジョウ</t>
    </rPh>
    <rPh sb="3" eb="4">
      <t>エキ</t>
    </rPh>
    <rPh sb="4" eb="5">
      <t>キタ</t>
    </rPh>
    <rPh sb="5" eb="7">
      <t>カイハツ</t>
    </rPh>
    <phoneticPr fontId="3"/>
  </si>
  <si>
    <t>-</t>
    <phoneticPr fontId="2"/>
  </si>
  <si>
    <t>宮城東部衛生処理組合</t>
    <rPh sb="0" eb="2">
      <t>ミヤギ</t>
    </rPh>
    <rPh sb="2" eb="4">
      <t>トウブ</t>
    </rPh>
    <rPh sb="4" eb="6">
      <t>エイセイ</t>
    </rPh>
    <rPh sb="6" eb="8">
      <t>ショリ</t>
    </rPh>
    <rPh sb="8" eb="10">
      <t>クミアイ</t>
    </rPh>
    <phoneticPr fontId="3"/>
  </si>
  <si>
    <t>宮城県市町村職員退職手当組合</t>
    <rPh sb="0" eb="3">
      <t>ミヤギケン</t>
    </rPh>
    <rPh sb="3" eb="6">
      <t>シチョウソン</t>
    </rPh>
    <rPh sb="6" eb="8">
      <t>ショクイン</t>
    </rPh>
    <rPh sb="8" eb="10">
      <t>タイショク</t>
    </rPh>
    <rPh sb="10" eb="12">
      <t>テアテ</t>
    </rPh>
    <rPh sb="12" eb="14">
      <t>クミアイ</t>
    </rPh>
    <phoneticPr fontId="3"/>
  </si>
  <si>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
  </si>
  <si>
    <t>塩釜地区消防事務組合</t>
    <rPh sb="0" eb="2">
      <t>シオガマ</t>
    </rPh>
    <rPh sb="2" eb="4">
      <t>チク</t>
    </rPh>
    <rPh sb="4" eb="6">
      <t>ショウボウ</t>
    </rPh>
    <rPh sb="6" eb="8">
      <t>ジム</t>
    </rPh>
    <rPh sb="8" eb="10">
      <t>クミアイ</t>
    </rPh>
    <phoneticPr fontId="3"/>
  </si>
  <si>
    <t>宮城県市町村自治振興センター</t>
    <rPh sb="0" eb="3">
      <t>ミヤギケン</t>
    </rPh>
    <rPh sb="3" eb="6">
      <t>シチョウソン</t>
    </rPh>
    <rPh sb="6" eb="8">
      <t>ジチ</t>
    </rPh>
    <rPh sb="8" eb="10">
      <t>シンコウ</t>
    </rPh>
    <phoneticPr fontId="3"/>
  </si>
  <si>
    <t>宮城県後期高齢者医療事業会計</t>
    <rPh sb="0" eb="3">
      <t>ミヤギケン</t>
    </rPh>
    <rPh sb="3" eb="5">
      <t>コウキ</t>
    </rPh>
    <rPh sb="5" eb="8">
      <t>コウレイシャ</t>
    </rPh>
    <rPh sb="8" eb="10">
      <t>イリョウ</t>
    </rPh>
    <rPh sb="10" eb="12">
      <t>ジギョウ</t>
    </rPh>
    <rPh sb="12" eb="14">
      <t>カイケイ</t>
    </rPh>
    <phoneticPr fontId="3"/>
  </si>
  <si>
    <t>-</t>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</si>
  <si>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3"/>
  </si>
  <si>
    <t>ふるさと・多賀城応援基金</t>
    <rPh sb="5" eb="8">
      <t>タガジョウ</t>
    </rPh>
    <rPh sb="8" eb="10">
      <t>オウエン</t>
    </rPh>
    <rPh sb="10" eb="12">
      <t>キキン</t>
    </rPh>
    <phoneticPr fontId="5"/>
  </si>
  <si>
    <t>史跡のまち基金</t>
    <rPh sb="0" eb="2">
      <t>シセキ</t>
    </rPh>
    <rPh sb="5" eb="7">
      <t>キキン</t>
    </rPh>
    <phoneticPr fontId="5"/>
  </si>
  <si>
    <t>東日本大震災復興基金</t>
    <rPh sb="0" eb="1">
      <t>ヒガシ</t>
    </rPh>
    <rPh sb="1" eb="3">
      <t>ニホン</t>
    </rPh>
    <rPh sb="3" eb="6">
      <t>ダイシンサイ</t>
    </rPh>
    <rPh sb="6" eb="8">
      <t>フッコウ</t>
    </rPh>
    <rPh sb="8" eb="10">
      <t>キキン</t>
    </rPh>
    <phoneticPr fontId="5"/>
  </si>
  <si>
    <t>庁舎耐震対策等事業基金</t>
    <rPh sb="0" eb="2">
      <t>チョウシャ</t>
    </rPh>
    <rPh sb="2" eb="4">
      <t>タイシン</t>
    </rPh>
    <rPh sb="4" eb="6">
      <t>タイサク</t>
    </rPh>
    <rPh sb="6" eb="7">
      <t>トウ</t>
    </rPh>
    <rPh sb="7" eb="9">
      <t>ジギョウ</t>
    </rPh>
    <rPh sb="9" eb="11">
      <t>キキン</t>
    </rPh>
    <phoneticPr fontId="5"/>
  </si>
  <si>
    <t>教育施設文化施設管理基金</t>
    <rPh sb="0" eb="2">
      <t>キョウイク</t>
    </rPh>
    <rPh sb="2" eb="4">
      <t>シセツ</t>
    </rPh>
    <rPh sb="4" eb="6">
      <t>ブンカ</t>
    </rPh>
    <rPh sb="6" eb="8">
      <t>シセツ</t>
    </rPh>
    <rPh sb="8" eb="10">
      <t>カンリ</t>
    </rPh>
    <rPh sb="10" eb="12">
      <t>キキン</t>
    </rPh>
    <phoneticPr fontId="5"/>
  </si>
  <si>
    <t>-</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</si>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</sst>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F42-40C0-856D-8E9F30343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98189</c:v>
                </c:pt>
                <c:pt idx="1">
                  <c:v>62600</c:v>
                </c:pt>
                <c:pt idx="2">
                  <c:v>72198</c:v>
                </c:pt>
                <c:pt idx="3">
                  <c:v>70702</c:v>
                </c:pt>
                <c:pt idx="4">
                  <c:v>42735</c:v>
                </c:pt>
              </c:numCache>
            </c:numRef>
          </c:val>
          <c:smooth val="0"/>
          <c:extLst>
            <c:ext xmlns:c16="http://schemas.microsoft.com/office/drawing/2014/chart" uri="{C3380CC4-5D6E-409C-BE32-E72D297353CC}">
              <c16:uniqueId val="{00000001-AF42-40C0-856D-8E9F303437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5.18</c:v>
                </c:pt>
                <c:pt idx="2">
                  <c:v>3.7</c:v>
                </c:pt>
                <c:pt idx="3">
                  <c:v>3.63</c:v>
                </c:pt>
                <c:pt idx="4">
                  <c:v>7.77</c:v>
                </c:pt>
              </c:numCache>
            </c:numRef>
          </c:val>
          <c:extLst>
            <c:ext xmlns:c16="http://schemas.microsoft.com/office/drawing/2014/chart" uri="{C3380CC4-5D6E-409C-BE32-E72D297353CC}">
              <c16:uniqueId val="{00000000-4C8F-4D47-A07B-46ED054A17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15.85</c:v>
                </c:pt>
                <c:pt idx="1">
                  <c:v>17.329999999999998</c:v>
                </c:pt>
                <c:pt idx="2">
                  <c:v>19.3</c:v>
                </c:pt>
                <c:pt idx="3">
                  <c:v>25.88</c:v>
                </c:pt>
                <c:pt idx="4">
                  <c:v>30.85</c:v>
                </c:pt>
              </c:numCache>
            </c:numRef>
          </c:val>
          <c:extLst>
            <c:ext xmlns:c16="http://schemas.microsoft.com/office/drawing/2014/chart" uri="{C3380CC4-5D6E-409C-BE32-E72D297353CC}">
              <c16:uniqueId val="{00000001-4C8F-4D47-A07B-46ED054A17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4.5599999999999996</c:v>
                </c:pt>
                <c:pt idx="2">
                  <c:v>8.07</c:v>
                </c:pt>
                <c:pt idx="3">
                  <c:v>4.93</c:v>
                </c:pt>
                <c:pt idx="4">
                  <c:v>8.89</c:v>
                </c:pt>
              </c:numCache>
            </c:numRef>
          </c:val>
          <c:smooth val="0"/>
          <c:extLst>
            <c:ext xmlns:c16="http://schemas.microsoft.com/office/drawing/2014/chart" uri="{C3380CC4-5D6E-409C-BE32-E72D297353CC}">
              <c16:uniqueId val="{00000002-4C8F-4D47-A07B-46ED054A17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0.53</c:v>
                </c:pt>
                <c:pt idx="4">
                  <c:v>#N/A</c:v>
                </c:pt>
                <c:pt idx="5">
                  <c:v>0.6</c:v>
                </c:pt>
                <c:pt idx="6">
                  <c:v>0</c:v>
                </c:pt>
                <c:pt idx="7">
                  <c:v>0</c:v>
                </c:pt>
                <c:pt idx="8">
                  <c:v>0</c:v>
                </c:pt>
                <c:pt idx="9">
                  <c:v>0</c:v>
                </c:pt>
              </c:numCache>
            </c:numRef>
          </c:val>
          <c:extLst>
            <c:ext xmlns:c16="http://schemas.microsoft.com/office/drawing/2014/chart" uri="{C3380CC4-5D6E-409C-BE32-E72D297353CC}">
              <c16:uniqueId val="{00000000-A910-4924-82E7-75A9E84CEB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10-4924-82E7-75A9E84CEB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10-4924-82E7-75A9E84CEB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910-4924-82E7-75A9E84CEB14}"/>
            </c:ext>
          </c:extLst>
        </c:ser>
        <c:ser>
          <c:idx val="4"/>
          <c:order val="4"/>
          <c:tx>
            <c:strRef>
              <c:f>データシート!$A$31</c:f>
              <c:strCache>
                <c:ptCount val="1"/>
                <c:pt idx="0">
                  <c:v>多賀城市下水道事業会計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A910-4924-82E7-75A9E84CEB1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5-A910-4924-82E7-75A9E84CEB1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2.69</c:v>
                </c:pt>
                <c:pt idx="2">
                  <c:v>#N/A</c:v>
                </c:pt>
                <c:pt idx="3">
                  <c:v>0.02</c:v>
                </c:pt>
                <c:pt idx="4">
                  <c:v>#N/A</c:v>
                </c:pt>
                <c:pt idx="5">
                  <c:v>0.03</c:v>
                </c:pt>
                <c:pt idx="6">
                  <c:v>#N/A</c:v>
                </c:pt>
                <c:pt idx="7">
                  <c:v>0.15</c:v>
                </c:pt>
                <c:pt idx="8">
                  <c:v>#N/A</c:v>
                </c:pt>
                <c:pt idx="9">
                  <c:v>0.1</c:v>
                </c:pt>
              </c:numCache>
            </c:numRef>
          </c:val>
          <c:extLst>
            <c:ext xmlns:c16="http://schemas.microsoft.com/office/drawing/2014/chart" uri="{C3380CC4-5D6E-409C-BE32-E72D297353CC}">
              <c16:uniqueId val="{00000006-A910-4924-82E7-75A9E84CEB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1.2</c:v>
                </c:pt>
                <c:pt idx="4">
                  <c:v>#N/A</c:v>
                </c:pt>
                <c:pt idx="5">
                  <c:v>0.72</c:v>
                </c:pt>
                <c:pt idx="6">
                  <c:v>#N/A</c:v>
                </c:pt>
                <c:pt idx="7">
                  <c:v>0.87</c:v>
                </c:pt>
                <c:pt idx="8">
                  <c:v>#N/A</c:v>
                </c:pt>
                <c:pt idx="9">
                  <c:v>0.76</c:v>
                </c:pt>
              </c:numCache>
            </c:numRef>
          </c:val>
          <c:extLst>
            <c:ext xmlns:c16="http://schemas.microsoft.com/office/drawing/2014/chart" uri="{C3380CC4-5D6E-409C-BE32-E72D297353CC}">
              <c16:uniqueId val="{00000007-A910-4924-82E7-75A9E84CEB14}"/>
            </c:ext>
          </c:extLst>
        </c:ser>
        <c:ser>
          <c:idx val="8"/>
          <c:order val="8"/>
          <c:tx>
            <c:strRef>
              <c:f>データシート!$A$35</c:f>
              <c:strCache>
                <c:ptCount val="1"/>
                <c:pt idx="0">
                  <c:v>多賀城市水道事業会計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6.06</c:v>
                </c:pt>
                <c:pt idx="2">
                  <c:v>#N/A</c:v>
                </c:pt>
                <c:pt idx="3">
                  <c:v>5.91</c:v>
                </c:pt>
                <c:pt idx="4">
                  <c:v>#N/A</c:v>
                </c:pt>
                <c:pt idx="5">
                  <c:v>6.09</c:v>
                </c:pt>
                <c:pt idx="6">
                  <c:v>#N/A</c:v>
                </c:pt>
                <c:pt idx="7">
                  <c:v>6.19</c:v>
                </c:pt>
                <c:pt idx="8">
                  <c:v>#N/A</c:v>
                </c:pt>
                <c:pt idx="9">
                  <c:v>7.27</c:v>
                </c:pt>
              </c:numCache>
            </c:numRef>
          </c:val>
          <c:extLst>
            <c:ext xmlns:c16="http://schemas.microsoft.com/office/drawing/2014/chart" uri="{C3380CC4-5D6E-409C-BE32-E72D297353CC}">
              <c16:uniqueId val="{00000008-A910-4924-82E7-75A9E84CEB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c:v>
                </c:pt>
                <c:pt idx="2">
                  <c:v>#N/A</c:v>
                </c:pt>
                <c:pt idx="3">
                  <c:v>5.18</c:v>
                </c:pt>
                <c:pt idx="4">
                  <c:v>#N/A</c:v>
                </c:pt>
                <c:pt idx="5">
                  <c:v>3.7</c:v>
                </c:pt>
                <c:pt idx="6">
                  <c:v>#N/A</c:v>
                </c:pt>
                <c:pt idx="7">
                  <c:v>3.62</c:v>
                </c:pt>
                <c:pt idx="8">
                  <c:v>#N/A</c:v>
                </c:pt>
                <c:pt idx="9">
                  <c:v>7.77</c:v>
                </c:pt>
              </c:numCache>
            </c:numRef>
          </c:val>
          <c:extLst>
            <c:ext xmlns:c16="http://schemas.microsoft.com/office/drawing/2014/chart" uri="{C3380CC4-5D6E-409C-BE32-E72D297353CC}">
              <c16:uniqueId val="{00000009-A910-4924-82E7-75A9E84CEB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2470</c:v>
                </c:pt>
                <c:pt idx="5">
                  <c:v>2524</c:v>
                </c:pt>
                <c:pt idx="8">
                  <c:v>2583</c:v>
                </c:pt>
                <c:pt idx="11">
                  <c:v>2573</c:v>
                </c:pt>
                <c:pt idx="14">
                  <c:v>2550</c:v>
                </c:pt>
              </c:numCache>
            </c:numRef>
          </c:val>
          <c:extLst>
            <c:ext xmlns:c16="http://schemas.microsoft.com/office/drawing/2014/chart" uri="{C3380CC4-5D6E-409C-BE32-E72D297353CC}">
              <c16:uniqueId val="{00000000-5192-461E-8315-796D6B6653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92-461E-8315-796D6B6653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5192-461E-8315-796D6B6653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15</c:v>
                </c:pt>
                <c:pt idx="6">
                  <c:v>14</c:v>
                </c:pt>
                <c:pt idx="9">
                  <c:v>23</c:v>
                </c:pt>
                <c:pt idx="12">
                  <c:v>45</c:v>
                </c:pt>
              </c:numCache>
            </c:numRef>
          </c:val>
          <c:extLst>
            <c:ext xmlns:c16="http://schemas.microsoft.com/office/drawing/2014/chart" uri="{C3380CC4-5D6E-409C-BE32-E72D297353CC}">
              <c16:uniqueId val="{00000003-5192-461E-8315-796D6B6653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1239</c:v>
                </c:pt>
                <c:pt idx="3">
                  <c:v>1066</c:v>
                </c:pt>
                <c:pt idx="6">
                  <c:v>1050</c:v>
                </c:pt>
                <c:pt idx="9">
                  <c:v>882</c:v>
                </c:pt>
                <c:pt idx="12">
                  <c:v>887</c:v>
                </c:pt>
              </c:numCache>
            </c:numRef>
          </c:val>
          <c:extLst>
            <c:ext xmlns:c16="http://schemas.microsoft.com/office/drawing/2014/chart" uri="{C3380CC4-5D6E-409C-BE32-E72D297353CC}">
              <c16:uniqueId val="{00000004-5192-461E-8315-796D6B6653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92-461E-8315-796D6B6653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92-461E-8315-796D6B6653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2105</c:v>
                </c:pt>
                <c:pt idx="3">
                  <c:v>2068</c:v>
                </c:pt>
                <c:pt idx="6">
                  <c:v>2078</c:v>
                </c:pt>
                <c:pt idx="9">
                  <c:v>1988</c:v>
                </c:pt>
                <c:pt idx="12">
                  <c:v>2012</c:v>
                </c:pt>
              </c:numCache>
            </c:numRef>
          </c:val>
          <c:extLst>
            <c:ext xmlns:c16="http://schemas.microsoft.com/office/drawing/2014/chart" uri="{C3380CC4-5D6E-409C-BE32-E72D297353CC}">
              <c16:uniqueId val="{00000007-5192-461E-8315-796D6B6653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943</c:v>
                </c:pt>
                <c:pt idx="2">
                  <c:v>#N/A</c:v>
                </c:pt>
                <c:pt idx="3">
                  <c:v>#N/A</c:v>
                </c:pt>
                <c:pt idx="4">
                  <c:v>627</c:v>
                </c:pt>
                <c:pt idx="5">
                  <c:v>#N/A</c:v>
                </c:pt>
                <c:pt idx="6">
                  <c:v>#N/A</c:v>
                </c:pt>
                <c:pt idx="7">
                  <c:v>561</c:v>
                </c:pt>
                <c:pt idx="8">
                  <c:v>#N/A</c:v>
                </c:pt>
                <c:pt idx="9">
                  <c:v>#N/A</c:v>
                </c:pt>
                <c:pt idx="10">
                  <c:v>322</c:v>
                </c:pt>
                <c:pt idx="11">
                  <c:v>#N/A</c:v>
                </c:pt>
                <c:pt idx="12">
                  <c:v>#N/A</c:v>
                </c:pt>
                <c:pt idx="13">
                  <c:v>394</c:v>
                </c:pt>
                <c:pt idx="14">
                  <c:v>#N/A</c:v>
                </c:pt>
              </c:numCache>
            </c:numRef>
          </c:val>
          <c:smooth val="0"/>
          <c:extLst>
            <c:ext xmlns:c16="http://schemas.microsoft.com/office/drawing/2014/chart" uri="{C3380CC4-5D6E-409C-BE32-E72D297353CC}">
              <c16:uniqueId val="{00000008-5192-461E-8315-796D6B6653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23459</c:v>
                </c:pt>
                <c:pt idx="5">
                  <c:v>22910</c:v>
                </c:pt>
                <c:pt idx="8">
                  <c:v>22180</c:v>
                </c:pt>
                <c:pt idx="11">
                  <c:v>21607</c:v>
                </c:pt>
                <c:pt idx="14">
                  <c:v>21084</c:v>
                </c:pt>
              </c:numCache>
            </c:numRef>
          </c:val>
          <c:extLst>
            <c:ext xmlns:c16="http://schemas.microsoft.com/office/drawing/2014/chart" uri="{C3380CC4-5D6E-409C-BE32-E72D297353CC}">
              <c16:uniqueId val="{00000000-A49F-428E-AAE7-0CDD26BFD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6220</c:v>
                </c:pt>
                <c:pt idx="5">
                  <c:v>6543</c:v>
                </c:pt>
                <c:pt idx="8">
                  <c:v>6455</c:v>
                </c:pt>
                <c:pt idx="11">
                  <c:v>7196</c:v>
                </c:pt>
                <c:pt idx="14">
                  <c:v>7270</c:v>
                </c:pt>
              </c:numCache>
            </c:numRef>
          </c:val>
          <c:extLst>
            <c:ext xmlns:c16="http://schemas.microsoft.com/office/drawing/2014/chart" uri="{C3380CC4-5D6E-409C-BE32-E72D297353CC}">
              <c16:uniqueId val="{00000001-A49F-428E-AAE7-0CDD26BFD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8730</c:v>
                </c:pt>
                <c:pt idx="5">
                  <c:v>9595</c:v>
                </c:pt>
                <c:pt idx="8">
                  <c:v>8630</c:v>
                </c:pt>
                <c:pt idx="11">
                  <c:v>9849</c:v>
                </c:pt>
                <c:pt idx="14">
                  <c:v>10601</c:v>
                </c:pt>
              </c:numCache>
            </c:numRef>
          </c:val>
          <c:extLst>
            <c:ext xmlns:c16="http://schemas.microsoft.com/office/drawing/2014/chart" uri="{C3380CC4-5D6E-409C-BE32-E72D297353CC}">
              <c16:uniqueId val="{00000002-A49F-428E-AAE7-0CDD26BFD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9F-428E-AAE7-0CDD26BFD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9F-428E-AAE7-0CDD26BFD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5</c:v>
                </c:pt>
                <c:pt idx="6">
                  <c:v>8</c:v>
                </c:pt>
                <c:pt idx="9">
                  <c:v>6</c:v>
                </c:pt>
                <c:pt idx="12">
                  <c:v>6</c:v>
                </c:pt>
              </c:numCache>
            </c:numRef>
          </c:val>
          <c:extLst>
            <c:ext xmlns:c16="http://schemas.microsoft.com/office/drawing/2014/chart" uri="{C3380CC4-5D6E-409C-BE32-E72D297353CC}">
              <c16:uniqueId val="{00000005-A49F-428E-AAE7-0CDD26BFD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1269</c:v>
                </c:pt>
                <c:pt idx="3">
                  <c:v>1158</c:v>
                </c:pt>
                <c:pt idx="6">
                  <c:v>1157</c:v>
                </c:pt>
                <c:pt idx="9">
                  <c:v>1140</c:v>
                </c:pt>
                <c:pt idx="12">
                  <c:v>1139</c:v>
                </c:pt>
              </c:numCache>
            </c:numRef>
          </c:val>
          <c:extLst>
            <c:ext xmlns:c16="http://schemas.microsoft.com/office/drawing/2014/chart" uri="{C3380CC4-5D6E-409C-BE32-E72D297353CC}">
              <c16:uniqueId val="{00000006-A49F-428E-AAE7-0CDD26BFD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c:v>
                </c:pt>
                <c:pt idx="3">
                  <c:v>126</c:v>
                </c:pt>
                <c:pt idx="6">
                  <c:v>219</c:v>
                </c:pt>
                <c:pt idx="9">
                  <c:v>607</c:v>
                </c:pt>
                <c:pt idx="12">
                  <c:v>624</c:v>
                </c:pt>
              </c:numCache>
            </c:numRef>
          </c:val>
          <c:extLst>
            <c:ext xmlns:c16="http://schemas.microsoft.com/office/drawing/2014/chart" uri="{C3380CC4-5D6E-409C-BE32-E72D297353CC}">
              <c16:uniqueId val="{00000007-A49F-428E-AAE7-0CDD26BFD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12135</c:v>
                </c:pt>
                <c:pt idx="3">
                  <c:v>11949</c:v>
                </c:pt>
                <c:pt idx="6">
                  <c:v>11621</c:v>
                </c:pt>
                <c:pt idx="9">
                  <c:v>11026</c:v>
                </c:pt>
                <c:pt idx="12">
                  <c:v>10220</c:v>
                </c:pt>
              </c:numCache>
            </c:numRef>
          </c:val>
          <c:extLst>
            <c:ext xmlns:c16="http://schemas.microsoft.com/office/drawing/2014/chart" uri="{C3380CC4-5D6E-409C-BE32-E72D297353CC}">
              <c16:uniqueId val="{00000008-A49F-428E-AAE7-0CDD26BFD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9-A49F-428E-AAE7-0CDD26BFD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25534</c:v>
                </c:pt>
                <c:pt idx="3">
                  <c:v>24697</c:v>
                </c:pt>
                <c:pt idx="6">
                  <c:v>22675</c:v>
                </c:pt>
                <c:pt idx="9">
                  <c:v>22783</c:v>
                </c:pt>
                <c:pt idx="12">
                  <c:v>22681</c:v>
                </c:pt>
              </c:numCache>
            </c:numRef>
          </c:val>
          <c:extLst>
            <c:ext xmlns:c16="http://schemas.microsoft.com/office/drawing/2014/chart" uri="{C3380CC4-5D6E-409C-BE32-E72D297353CC}">
              <c16:uniqueId val="{0000000A-A49F-428E-AAE7-0CDD26BFD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9F-428E-AAE7-0CDD26BFD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2395</c:v>
                </c:pt>
                <c:pt idx="1">
                  <c:v>3269</c:v>
                </c:pt>
                <c:pt idx="2">
                  <c:v>4126</c:v>
                </c:pt>
              </c:numCache>
            </c:numRef>
          </c:val>
          <c:extLst>
            <c:ext xmlns:c16="http://schemas.microsoft.com/office/drawing/2014/chart" uri="{C3380CC4-5D6E-409C-BE32-E72D297353CC}">
              <c16:uniqueId val="{00000000-F68F-44E3-86B1-9C6936E17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405</c:v>
                </c:pt>
                <c:pt idx="1">
                  <c:v>592</c:v>
                </c:pt>
                <c:pt idx="2">
                  <c:v>517</c:v>
                </c:pt>
              </c:numCache>
            </c:numRef>
          </c:val>
          <c:extLst>
            <c:ext xmlns:c16="http://schemas.microsoft.com/office/drawing/2014/chart" uri="{C3380CC4-5D6E-409C-BE32-E72D297353CC}">
              <c16:uniqueId val="{00000001-F68F-44E3-86B1-9C6936E17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5187</c:v>
                </c:pt>
                <c:pt idx="1">
                  <c:v>3986</c:v>
                </c:pt>
                <c:pt idx="2">
                  <c:v>3752</c:v>
                </c:pt>
              </c:numCache>
            </c:numRef>
          </c:val>
          <c:extLst>
            <c:ext xmlns:c16="http://schemas.microsoft.com/office/drawing/2014/chart" uri="{C3380CC4-5D6E-409C-BE32-E72D297353CC}">
              <c16:uniqueId val="{00000002-F68F-44E3-86B1-9C6936E17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公営企業債の元利償還金に対する繰入金については、下水道事業会計に係る雨水ポンプ場の市債に係る償還満了に伴い、減傾向にある。</a:t>
          </a:r>
        </a:p>
        <a:p>
          <a:r>
            <a:rPr kumimoji="1" lang="ja-JP" altLang="en-US" sz="1400">
              <a:latin typeface="ＭＳ ゴシック" pitchFamily="49" charset="-128"/>
              <a:ea typeface="ＭＳ ゴシック" pitchFamily="49" charset="-128"/>
            </a:rPr>
            <a:t>　一方で、今後の財政運営において、公共施設の老朽化に伴う普通建設事業費の増に伴う起債借入により、元利償還金の増が予定されていることから、注視が必要である。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満期一括償還地方債の償還財源として積み立てている減債基金はない</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一般会計等における地方債の現在高については、震災からの復旧・復興事業に注力するために休止していた事業を再開したことにより、平成２６年度以降増加傾向にあったが、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約１２億円の繰上償還を行ったこともあり、新規発行額が元金償還額を下回ったため、減額となった。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における公営企業債の元金償還額が当該年度の起債発行額を上回り、地方債現在高が減少したことにより、減額となった。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充当可能財源については、基金分で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復興関係基金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や市庁舎耐震対策等事業基金において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減額となったものの、財政調整基金積立金の増などにより増加した。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結果、将来負担比率の分子は前年度から減額となっている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・復興交付金事業の完了により東日本大震災復興交付金事業基金が皆減、庁舎耐震対策等事業の進捗により市庁舎耐震対策等事業基金を大きく取り崩した一方、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年度決算剰余金（２億５千万円）が積み立てられたこと、財政調整基金に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公営住宅家賃低廉化分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の交付金等（６億２百万円）を積み立てたことなどにより、基金全体としては増額となった。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市庁舎耐震対策等事業を始めとした公共施設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総合管理計画に定められた大規模事業が集中する令和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年度以降について、多額の財源を必要とするため、基金残高は減少するものと見込まれる。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・多賀城南門等復元事業等基金については、特別史跡多賀城跡復元整備事業の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に伴い、大きく取り崩すことが見込まれる。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・ふるさと多賀城応援基金：まちの発展と充実を応援する個人又は団体からの寄附金を財源として、多くの人々が集う個性あふれるまちづくりに活用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・史跡のまち基金：多賀城の歴史、文化等を活かした魅力ある都市形成事業へ活用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・東日本大震災復興基金：東日本大震災からの復旧及び復興に係る事業へ活用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・庁舎耐震対策等事業基金：市庁舎の耐震性能の確保、災害拠点機能の強化等に係る事業を円滑に行うため、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庁舎耐震対策等事業へ活用</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教育施設及び文化施設管理基金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：市の教育施設及び文化施設に係る大規模改修に係る経費のための事業へ活用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・ふるさと多賀城応援基金：多賀城創建１３００年記念関連事業や企業・創業支援事業といったまちづくりに係る各種事業に活用した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一方で、寄附金の積立額が充当額を上回ったため増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繰越事業の執行残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額の積み戻しと利子の積み立てたため横ばい</a:t>
          </a:r>
          <a:r>
            <a:rPr lang="ja-JP" altLang="en-US" sz="1400"/>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・庁舎耐震対策等事業基金：庁舎建設工事の進捗に合わせ活用したため減</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文化施設管理基金：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文化センター改修事業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に活用した一方で、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繰越事業の執行残額の積み戻しと利子を積み立てたため増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・庁舎耐震対策等事業基金については、庁舎建設工事の進捗に合わせ、取崩しを行う予定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・史跡のまち基金についても特別史跡多賀城跡復元整備事業の進捗に合わせ、取崩しを行う予定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・東日本大震災復興基金についても各種復興事業の進捗に合わせ、取崩しを行う予定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市税及び地方消費税交付金等の伸び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などにより、財政調整基金を取り崩すことなく決算できたこと、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（２億５千万円）が積み立てられたこと、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公営住宅家賃低廉化分の交付金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円）を積み立てたことなどにより、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・財政調整基金の残高は、標準財政規模の１０％以上は保有するよう努める。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・償還のため８千５百万円を取り崩したことによる減少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・定期償還に活用予定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市税については、市民税、固定資産税及び都市計画税は、近年増加傾向にあったが、新型コロナウイルス感染症の影響がみられ、令和３年度は減少している。また、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分母となる基準財政需要額が、国政調査人口の増による個別算定経費の増等により増加したことによ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り、財政力指数は微減。</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既存企業の事業拡大等の推進及びふるさと・多賀城応援寄附確保の取組により、自主財源の回復に努めるとともに、集中改革プラン等に基づき、適正な定員管理による人件費の削減や事務事業の見直しによる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３．６ポイント改善した。これは、歳入面において、地方消費税交付金をはじめとした各種交付金の増額、国の補正予算による普通交付税の追加交付等により、経常的収入の伸びが経常的支出に比べ大きかったためである。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12446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258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12446</xdr:rowOff>
    </xdr:from>
    <xdr:to>
      <xdr:col>19</xdr:col>
      <xdr:colOff>133350</xdr:colOff>
      <xdr:row>67</xdr:row>
      <xdr:rowOff>123444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995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123444</xdr:rowOff>
    </xdr:from>
    <xdr:to>
      <xdr:col>15</xdr:col>
      <xdr:colOff>82550</xdr:colOff>
      <xdr:row>67</xdr:row>
      <xdr:rowOff>123444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610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123444</xdr:rowOff>
    </xdr:from>
    <xdr:to>
      <xdr:col>11</xdr:col>
      <xdr:colOff>31750</xdr:colOff>
      <xdr:row>67</xdr:row>
      <xdr:rowOff>142748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6105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72644</xdr:rowOff>
    </xdr:from>
    <xdr:to>
      <xdr:col>15</xdr:col>
      <xdr:colOff>133350</xdr:colOff>
      <xdr:row>68</xdr:row>
      <xdr:rowOff>2794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159021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72644</xdr:rowOff>
    </xdr:from>
    <xdr:to>
      <xdr:col>11</xdr:col>
      <xdr:colOff>82550</xdr:colOff>
      <xdr:row>68</xdr:row>
      <xdr:rowOff>2794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159021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6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91948</xdr:rowOff>
    </xdr:from>
    <xdr:to>
      <xdr:col>7</xdr:col>
      <xdr:colOff>31750</xdr:colOff>
      <xdr:row>68</xdr:row>
      <xdr:rowOff>22098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6875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6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復旧・復興事業の進捗により自治法派遣職員の人件費が減額となったものの、新型コロナウイルス予防接種事等の実施により物件費が増となり、全体として増加となった。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これらの状況を踏まえて、引き続き適正な定員管理による人件費の抑制や物件費の見直しに努めていく。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71647</xdr:rowOff>
    </xdr:from>
    <xdr:to>
      <xdr:col>23</xdr:col>
      <xdr:colOff>133350</xdr:colOff>
      <xdr:row>82</xdr:row>
      <xdr:rowOff>114264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0547"/>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110393</xdr:rowOff>
    </xdr:from>
    <xdr:to>
      <xdr:col>19</xdr:col>
      <xdr:colOff>133350</xdr:colOff>
      <xdr:row>82</xdr:row>
      <xdr:rowOff>71647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7843"/>
          <a:ext cx="889000" cy="1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110393</xdr:rowOff>
    </xdr:from>
    <xdr:to>
      <xdr:col>15</xdr:col>
      <xdr:colOff>82550</xdr:colOff>
      <xdr:row>81</xdr:row>
      <xdr:rowOff>126940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97843"/>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106291</xdr:rowOff>
    </xdr:from>
    <xdr:to>
      <xdr:col>11</xdr:col>
      <xdr:colOff>31750</xdr:colOff>
      <xdr:row>81</xdr:row>
      <xdr:rowOff>126940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3741"/>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63464</xdr:rowOff>
    </xdr:from>
    <xdr:to>
      <xdr:col>23</xdr:col>
      <xdr:colOff>184150</xdr:colOff>
      <xdr:row>82</xdr:row>
      <xdr:rowOff>165064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79991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20847</xdr:rowOff>
    </xdr:from>
    <xdr:to>
      <xdr:col>19</xdr:col>
      <xdr:colOff>184150</xdr:colOff>
      <xdr:row>82</xdr:row>
      <xdr:rowOff>122447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132624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59593</xdr:rowOff>
    </xdr:from>
    <xdr:to>
      <xdr:col>15</xdr:col>
      <xdr:colOff>133350</xdr:colOff>
      <xdr:row>81</xdr:row>
      <xdr:rowOff>161193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171370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76140</xdr:rowOff>
    </xdr:from>
    <xdr:to>
      <xdr:col>11</xdr:col>
      <xdr:colOff>82550</xdr:colOff>
      <xdr:row>82</xdr:row>
      <xdr:rowOff>6290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162517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55491</xdr:rowOff>
    </xdr:from>
    <xdr:to>
      <xdr:col>7</xdr:col>
      <xdr:colOff>31750</xdr:colOff>
      <xdr:row>81</xdr:row>
      <xdr:rowOff>157091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141868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人事院勧告の準拠により、前年度と同水準となった。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類似団体平均値を下回っていることから、給与の適正化に努める。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62593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148771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業務のアウトソーシング化や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ＩＣＴ化の取組み、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退職者の一部不補充等に努めており、類似団体平均を下回る水準になっている。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今後も事務事業の見直しを行いながら、公共サービスの低下を招くことのないよう、適正な定員管理に努める。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111866</xdr:rowOff>
    </xdr:from>
    <xdr:to>
      <xdr:col>81</xdr:col>
      <xdr:colOff>44450</xdr:colOff>
      <xdr:row>60</xdr:row>
      <xdr:rowOff>115888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886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111866</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988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129963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495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127953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283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61066</xdr:rowOff>
    </xdr:from>
    <xdr:to>
      <xdr:col>77</xdr:col>
      <xdr:colOff>95250</xdr:colOff>
      <xdr:row>60</xdr:row>
      <xdr:rowOff>162666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元利償還金及び公営企業に要する経費の財源とする地方債の償還分が減額したこと及び貸付金の財源として発行した地方債に係る貸付金の元利償還金の増等により、特定財源が増となったため前年度から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回る状況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であるものの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、今後もプライマリーバランスを意識した市債の発行をすることで地方債残高の減少に努め、改善に努めていく。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965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6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33444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113877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一般会計において令和元年度に約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億円の繰上償還を行ったことや、下水道事業会計において起債残高が減少したことに伴い繰入見込額が減少したことにより、減少傾向にある。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今後もより一層、新規発行の抑制や、入札等による低利での調達に努める等、継続した取組を行うとともに、プライマリーバランスを意識した市債の発行を行い、適正な地方債管理に努める。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xdr:rowOff>
    </xdr:from>
    <xdr:to>
      <xdr:col>64</xdr:col>
      <xdr:colOff>152400</xdr:colOff>
      <xdr:row>14</xdr:row>
      <xdr:rowOff>106962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117139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7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人件費については、類似団体と比較すると特に手当が高い水準にある。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全体的にも類似団体平均よりも高い水準にあることから、今後も事務事業改善による時間外手当の削減や、退職者の一部不補充等の実施により改善を図る。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物件費については震災前から増加傾向にあり、その要因としては指定管理や委託業務の増加により、人件費から物件費へのシフトが起きているためである。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年度は、小中学校においてタブレットのリース料や保守点検業務費用が増となった。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経常経費として今後も支出されていくものであるため、事務事業の見直しによる歳出削減や、競争に伴うコスト削減効果を図っていく。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02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6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る医療機関の受診控えの解消がみられたことによる医療扶助費の増加等で、扶助費全体は増加したが、普通交付税や地方消費税交付金の増により、分母となる経常一般財源が増加したことに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例年、類似団体平均の水準で推移しているが、震災前から比較すると大幅に増加している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引き続き、生活保護受給者の自立支援や各種予防事業により、医療及び介護給付費の抑制を図り改善に努める。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15422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26307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これまで繰出金として支出していた経費が補助費等に区分が変更となり、</a:t>
          </a:r>
          <a:r>
            <a:rPr kumimoji="1" lang="ja-JP" altLang="en-US" sz="1300">
              <a:latin typeface="ＭＳ Ｐゴシック" panose="020B0600070205080204" pitchFamily="50" charset="-128"/>
              <a:ea typeface="ＭＳ Ｐゴシック" panose="020B0600070205080204" pitchFamily="50" charset="-128"/>
            </a:rPr>
            <a:t>類似団体の平均値と同等程度となっている。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今後も、施設維持に関する経費が増加することが予想されるため、計画的な維持管理に努め、経費削減を図っていく必要がある。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194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52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97807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60</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96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22860</xdr:rowOff>
    </xdr:from>
    <xdr:to>
      <xdr:col>78</xdr:col>
      <xdr:colOff>120650</xdr:colOff>
      <xdr:row>56</xdr:row>
      <xdr:rowOff>124460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142240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134620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下水道事業会計の企業会計化に伴い、これまで繰出金として支出していた経費が補助費等に区分が変更となり、昨年度から補助費等が増加している。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平均団体を大幅に上回る要因としては、下水道事業特別会計において、低地・河口部といった本市の地理的条件により、水害防止のための、多額の雨水施設整備を行っていることによるもので、下水道事業の事務内容の状況を注視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09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37</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16320"/>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147574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147574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ける繰上償還の効果もあり、公債費が減少した。一方、臨時財政対策債の発行については継続的に行われ、地方債現在高の約半分を占めており、臨時財政対策債の元利償還金は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今後もより一層、新規発行の抑制や、入札等による低利での調達に努める等、継続した取組を行い、適正な地方債管理に努める。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49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85089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普通交付税の大幅な増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ため、昨年度と比較して２．８ポイント改善した。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要因としては、低地・河口部といった本市の地理的条件により、雨水対策事業への繰出金が多額となっていることが挙げられる。今後も、事務事業の見直しや適正な定員管理等による歳出削減を図るとともに、計画的な施設維持管理を推進し、行財政運営の改善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80</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189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7469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90424</xdr:rowOff>
    </xdr:from>
    <xdr:to>
      <xdr:col>73</xdr:col>
      <xdr:colOff>180975</xdr:colOff>
      <xdr:row>80</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8064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104139</xdr:rowOff>
    </xdr:from>
    <xdr:to>
      <xdr:col>69</xdr:col>
      <xdr:colOff>92075</xdr:colOff>
      <xdr:row>80</xdr:row>
      <xdr:rowOff>117856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67056</xdr:rowOff>
    </xdr:from>
    <xdr:to>
      <xdr:col>65</xdr:col>
      <xdr:colOff>53975</xdr:colOff>
      <xdr:row>80</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153433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28337</xdr:rowOff>
    </xdr:from>
    <xdr:to>
      <xdr:col>29</xdr:col>
      <xdr:colOff>127000</xdr:colOff>
      <xdr:row>18</xdr:row>
      <xdr:rowOff>51475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2062"/>
          <a:ext cx="6477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21055</xdr:rowOff>
    </xdr:from>
    <xdr:to>
      <xdr:col>26</xdr:col>
      <xdr:colOff>50800</xdr:colOff>
      <xdr:row>18</xdr:row>
      <xdr:rowOff>28337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54780"/>
          <a:ext cx="6985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13233</xdr:rowOff>
    </xdr:from>
    <xdr:to>
      <xdr:col>22</xdr:col>
      <xdr:colOff>114300</xdr:colOff>
      <xdr:row>18</xdr:row>
      <xdr:rowOff>21055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46958"/>
          <a:ext cx="698500" cy="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10441</xdr:rowOff>
    </xdr:from>
    <xdr:to>
      <xdr:col>18</xdr:col>
      <xdr:colOff>177800</xdr:colOff>
      <xdr:row>18</xdr:row>
      <xdr:rowOff>13233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44166"/>
          <a:ext cx="698500" cy="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675</xdr:rowOff>
    </xdr:from>
    <xdr:to>
      <xdr:col>29</xdr:col>
      <xdr:colOff>177800</xdr:colOff>
      <xdr:row>18</xdr:row>
      <xdr:rowOff>102275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148987</xdr:rowOff>
    </xdr:from>
    <xdr:to>
      <xdr:col>26</xdr:col>
      <xdr:colOff>101600</xdr:colOff>
      <xdr:row>18</xdr:row>
      <xdr:rowOff>79137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63914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141705</xdr:rowOff>
    </xdr:from>
    <xdr:to>
      <xdr:col>22</xdr:col>
      <xdr:colOff>165100</xdr:colOff>
      <xdr:row>18</xdr:row>
      <xdr:rowOff>71855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133883</xdr:rowOff>
    </xdr:from>
    <xdr:to>
      <xdr:col>19</xdr:col>
      <xdr:colOff>38100</xdr:colOff>
      <xdr:row>18</xdr:row>
      <xdr:rowOff>64033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131091</xdr:rowOff>
    </xdr:from>
    <xdr:to>
      <xdr:col>15</xdr:col>
      <xdr:colOff>101600</xdr:colOff>
      <xdr:row>18</xdr:row>
      <xdr:rowOff>61241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71418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124257</xdr:rowOff>
    </xdr:from>
    <xdr:to>
      <xdr:col>29</xdr:col>
      <xdr:colOff>127000</xdr:colOff>
      <xdr:row>36</xdr:row>
      <xdr:rowOff>162596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77507"/>
          <a:ext cx="6477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37585</xdr:rowOff>
    </xdr:from>
    <xdr:to>
      <xdr:col>26</xdr:col>
      <xdr:colOff>50800</xdr:colOff>
      <xdr:row>36</xdr:row>
      <xdr:rowOff>162596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0835"/>
          <a:ext cx="698500" cy="12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3425</xdr:rowOff>
    </xdr:from>
    <xdr:to>
      <xdr:col>22</xdr:col>
      <xdr:colOff>114300</xdr:colOff>
      <xdr:row>36</xdr:row>
      <xdr:rowOff>37585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5667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181538</xdr:rowOff>
    </xdr:from>
    <xdr:to>
      <xdr:col>18</xdr:col>
      <xdr:colOff>177800</xdr:colOff>
      <xdr:row>36</xdr:row>
      <xdr:rowOff>3425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1888"/>
          <a:ext cx="6985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73457</xdr:rowOff>
    </xdr:from>
    <xdr:to>
      <xdr:col>29</xdr:col>
      <xdr:colOff>177800</xdr:colOff>
      <xdr:row>37</xdr:row>
      <xdr:rowOff>3607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2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45534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9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111796</xdr:rowOff>
    </xdr:from>
    <xdr:to>
      <xdr:col>26</xdr:col>
      <xdr:colOff>101600</xdr:colOff>
      <xdr:row>37</xdr:row>
      <xdr:rowOff>41946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6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5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329685</xdr:rowOff>
    </xdr:from>
    <xdr:to>
      <xdr:col>22</xdr:col>
      <xdr:colOff>165100</xdr:colOff>
      <xdr:row>36</xdr:row>
      <xdr:rowOff>88385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73162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295525</xdr:rowOff>
    </xdr:from>
    <xdr:to>
      <xdr:col>19</xdr:col>
      <xdr:colOff>38100</xdr:colOff>
      <xdr:row>36</xdr:row>
      <xdr:rowOff>54225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39002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130738</xdr:rowOff>
    </xdr:from>
    <xdr:to>
      <xdr:col>15</xdr:col>
      <xdr:colOff>101600</xdr:colOff>
      <xdr:row>35</xdr:row>
      <xdr:rowOff>232338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242515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0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52832</xdr:rowOff>
    </xdr:from>
    <xdr:to>
      <xdr:col>24</xdr:col>
      <xdr:colOff>63500</xdr:colOff>
      <xdr:row>37</xdr:row>
      <xdr:rowOff>104153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6482"/>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52832</xdr:rowOff>
    </xdr:from>
    <xdr:to>
      <xdr:col>19</xdr:col>
      <xdr:colOff>177800</xdr:colOff>
      <xdr:row>37</xdr:row>
      <xdr:rowOff>59557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648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58756</xdr:rowOff>
    </xdr:from>
    <xdr:to>
      <xdr:col>15</xdr:col>
      <xdr:colOff>50800</xdr:colOff>
      <xdr:row>37</xdr:row>
      <xdr:rowOff>59557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40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35135</xdr:rowOff>
    </xdr:from>
    <xdr:to>
      <xdr:col>10</xdr:col>
      <xdr:colOff>114300</xdr:colOff>
      <xdr:row>37</xdr:row>
      <xdr:rowOff>58756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878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53353</xdr:rowOff>
    </xdr:from>
    <xdr:to>
      <xdr:col>24</xdr:col>
      <xdr:colOff>114300</xdr:colOff>
      <xdr:row>37</xdr:row>
      <xdr:rowOff>154953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2032</xdr:rowOff>
    </xdr:from>
    <xdr:to>
      <xdr:col>20</xdr:col>
      <xdr:colOff>38100</xdr:colOff>
      <xdr:row>37</xdr:row>
      <xdr:rowOff>103632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94759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8757</xdr:rowOff>
    </xdr:from>
    <xdr:to>
      <xdr:col>15</xdr:col>
      <xdr:colOff>101600</xdr:colOff>
      <xdr:row>37</xdr:row>
      <xdr:rowOff>110357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101484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7956</xdr:rowOff>
    </xdr:from>
    <xdr:to>
      <xdr:col>10</xdr:col>
      <xdr:colOff>165100</xdr:colOff>
      <xdr:row>37</xdr:row>
      <xdr:rowOff>109556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126083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155785</xdr:rowOff>
    </xdr:from>
    <xdr:to>
      <xdr:col>6</xdr:col>
      <xdr:colOff>38100</xdr:colOff>
      <xdr:row>37</xdr:row>
      <xdr:rowOff>85935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102462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36626</xdr:rowOff>
    </xdr:from>
    <xdr:to>
      <xdr:col>24</xdr:col>
      <xdr:colOff>63500</xdr:colOff>
      <xdr:row>56</xdr:row>
      <xdr:rowOff>114529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7826"/>
          <a:ext cx="838200" cy="7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114529</xdr:rowOff>
    </xdr:from>
    <xdr:to>
      <xdr:col>19</xdr:col>
      <xdr:colOff>177800</xdr:colOff>
      <xdr:row>57</xdr:row>
      <xdr:rowOff>82029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5729"/>
          <a:ext cx="889000" cy="1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80505</xdr:rowOff>
    </xdr:from>
    <xdr:to>
      <xdr:col>15</xdr:col>
      <xdr:colOff>50800</xdr:colOff>
      <xdr:row>57</xdr:row>
      <xdr:rowOff>82029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31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80505</xdr:rowOff>
    </xdr:from>
    <xdr:to>
      <xdr:col>10</xdr:col>
      <xdr:colOff>114300</xdr:colOff>
      <xdr:row>57</xdr:row>
      <xdr:rowOff>102400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315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157276</xdr:rowOff>
    </xdr:from>
    <xdr:to>
      <xdr:col>24</xdr:col>
      <xdr:colOff>114300</xdr:colOff>
      <xdr:row>56</xdr:row>
      <xdr:rowOff>87426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63729</xdr:rowOff>
    </xdr:from>
    <xdr:to>
      <xdr:col>20</xdr:col>
      <xdr:colOff>38100</xdr:colOff>
      <xdr:row>56</xdr:row>
      <xdr:rowOff>165329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31229</xdr:rowOff>
    </xdr:from>
    <xdr:to>
      <xdr:col>15</xdr:col>
      <xdr:colOff>101600</xdr:colOff>
      <xdr:row>57</xdr:row>
      <xdr:rowOff>132829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29705</xdr:rowOff>
    </xdr:from>
    <xdr:to>
      <xdr:col>10</xdr:col>
      <xdr:colOff>165100</xdr:colOff>
      <xdr:row>57</xdr:row>
      <xdr:rowOff>131305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147832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51600</xdr:rowOff>
    </xdr:from>
    <xdr:to>
      <xdr:col>6</xdr:col>
      <xdr:colOff>38100</xdr:colOff>
      <xdr:row>57</xdr:row>
      <xdr:rowOff>153200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169727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134376</xdr:rowOff>
    </xdr:from>
    <xdr:to>
      <xdr:col>24</xdr:col>
      <xdr:colOff>63500</xdr:colOff>
      <xdr:row>78</xdr:row>
      <xdr:rowOff>159229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7476"/>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134376</xdr:rowOff>
    </xdr:from>
    <xdr:to>
      <xdr:col>19</xdr:col>
      <xdr:colOff>177800</xdr:colOff>
      <xdr:row>78</xdr:row>
      <xdr:rowOff>157204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7476"/>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108415</xdr:rowOff>
    </xdr:from>
    <xdr:to>
      <xdr:col>15</xdr:col>
      <xdr:colOff>50800</xdr:colOff>
      <xdr:row>78</xdr:row>
      <xdr:rowOff>157204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1515"/>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108415</xdr:rowOff>
    </xdr:from>
    <xdr:to>
      <xdr:col>10</xdr:col>
      <xdr:colOff>114300</xdr:colOff>
      <xdr:row>78</xdr:row>
      <xdr:rowOff>122065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1515"/>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108429</xdr:rowOff>
    </xdr:from>
    <xdr:to>
      <xdr:col>24</xdr:col>
      <xdr:colOff>114300</xdr:colOff>
      <xdr:row>79</xdr:row>
      <xdr:rowOff>38579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83576</xdr:rowOff>
    </xdr:from>
    <xdr:to>
      <xdr:col>20</xdr:col>
      <xdr:colOff>38100</xdr:colOff>
      <xdr:row>79</xdr:row>
      <xdr:rowOff>13726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106404</xdr:rowOff>
    </xdr:from>
    <xdr:to>
      <xdr:col>15</xdr:col>
      <xdr:colOff>101600</xdr:colOff>
      <xdr:row>79</xdr:row>
      <xdr:rowOff>36554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27681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57615</xdr:rowOff>
    </xdr:from>
    <xdr:to>
      <xdr:col>10</xdr:col>
      <xdr:colOff>165100</xdr:colOff>
      <xdr:row>78</xdr:row>
      <xdr:rowOff>159215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71265</xdr:rowOff>
    </xdr:from>
    <xdr:to>
      <xdr:col>6</xdr:col>
      <xdr:colOff>38100</xdr:colOff>
      <xdr:row>79</xdr:row>
      <xdr:rowOff>1415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17942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80848</xdr:rowOff>
    </xdr:from>
    <xdr:to>
      <xdr:col>24</xdr:col>
      <xdr:colOff>63500</xdr:colOff>
      <xdr:row>98</xdr:row>
      <xdr:rowOff>76302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0048"/>
          <a:ext cx="838200" cy="3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76302</xdr:rowOff>
    </xdr:from>
    <xdr:to>
      <xdr:col>19</xdr:col>
      <xdr:colOff>177800</xdr:colOff>
      <xdr:row>98</xdr:row>
      <xdr:rowOff>170662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8402"/>
          <a:ext cx="889000" cy="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170662</xdr:rowOff>
    </xdr:from>
    <xdr:to>
      <xdr:col>15</xdr:col>
      <xdr:colOff>50800</xdr:colOff>
      <xdr:row>99</xdr:row>
      <xdr:rowOff>95898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72762"/>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95898</xdr:rowOff>
    </xdr:from>
    <xdr:to>
      <xdr:col>10</xdr:col>
      <xdr:colOff>114300</xdr:colOff>
      <xdr:row>99</xdr:row>
      <xdr:rowOff>111227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694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30048</xdr:rowOff>
    </xdr:from>
    <xdr:to>
      <xdr:col>24</xdr:col>
      <xdr:colOff>114300</xdr:colOff>
      <xdr:row>96</xdr:row>
      <xdr:rowOff>131648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52925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25502</xdr:rowOff>
    </xdr:from>
    <xdr:to>
      <xdr:col>20</xdr:col>
      <xdr:colOff>38100</xdr:colOff>
      <xdr:row>98</xdr:row>
      <xdr:rowOff>127102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143629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0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119862</xdr:rowOff>
    </xdr:from>
    <xdr:to>
      <xdr:col>15</xdr:col>
      <xdr:colOff>101600</xdr:colOff>
      <xdr:row>99</xdr:row>
      <xdr:rowOff>50012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41139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45098</xdr:rowOff>
    </xdr:from>
    <xdr:to>
      <xdr:col>10</xdr:col>
      <xdr:colOff>165100</xdr:colOff>
      <xdr:row>99</xdr:row>
      <xdr:rowOff>146698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137825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60427</xdr:rowOff>
    </xdr:from>
    <xdr:to>
      <xdr:col>6</xdr:col>
      <xdr:colOff>38100</xdr:colOff>
      <xdr:row>99</xdr:row>
      <xdr:rowOff>162027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89309</xdr:rowOff>
    </xdr:from>
    <xdr:to>
      <xdr:col>55</xdr:col>
      <xdr:colOff>0</xdr:colOff>
      <xdr:row>36</xdr:row>
      <xdr:rowOff>100586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04259"/>
          <a:ext cx="838200" cy="86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89309</xdr:rowOff>
    </xdr:from>
    <xdr:to>
      <xdr:col>50</xdr:col>
      <xdr:colOff>114300</xdr:colOff>
      <xdr:row>37</xdr:row>
      <xdr:rowOff>83281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04259"/>
          <a:ext cx="889000" cy="10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108298</xdr:rowOff>
    </xdr:from>
    <xdr:to>
      <xdr:col>45</xdr:col>
      <xdr:colOff>177800</xdr:colOff>
      <xdr:row>37</xdr:row>
      <xdr:rowOff>83281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80498"/>
          <a:ext cx="889000" cy="1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108298</xdr:rowOff>
    </xdr:from>
    <xdr:to>
      <xdr:col>41</xdr:col>
      <xdr:colOff>50800</xdr:colOff>
      <xdr:row>36</xdr:row>
      <xdr:rowOff>131470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80498"/>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49786</xdr:rowOff>
    </xdr:from>
    <xdr:to>
      <xdr:col>55</xdr:col>
      <xdr:colOff>50800</xdr:colOff>
      <xdr:row>36</xdr:row>
      <xdr:rowOff>151386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72663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38509</xdr:rowOff>
    </xdr:from>
    <xdr:to>
      <xdr:col>50</xdr:col>
      <xdr:colOff>165100</xdr:colOff>
      <xdr:row>31</xdr:row>
      <xdr:rowOff>140109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156636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2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32481</xdr:rowOff>
    </xdr:from>
    <xdr:to>
      <xdr:col>46</xdr:col>
      <xdr:colOff>38100</xdr:colOff>
      <xdr:row>37</xdr:row>
      <xdr:rowOff>134081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125209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57498</xdr:rowOff>
    </xdr:from>
    <xdr:to>
      <xdr:col>41</xdr:col>
      <xdr:colOff>101600</xdr:colOff>
      <xdr:row>36</xdr:row>
      <xdr:rowOff>159098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80670</xdr:rowOff>
    </xdr:from>
    <xdr:to>
      <xdr:col>36</xdr:col>
      <xdr:colOff>165100</xdr:colOff>
      <xdr:row>37</xdr:row>
      <xdr:rowOff>10820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27347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15037</xdr:rowOff>
    </xdr:from>
    <xdr:to>
      <xdr:col>55</xdr:col>
      <xdr:colOff>0</xdr:colOff>
      <xdr:row>56</xdr:row>
      <xdr:rowOff>148027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44787"/>
          <a:ext cx="838200" cy="30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170202</xdr:rowOff>
    </xdr:from>
    <xdr:to>
      <xdr:col>50</xdr:col>
      <xdr:colOff>114300</xdr:colOff>
      <xdr:row>55</xdr:row>
      <xdr:rowOff>15037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28502"/>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170202</xdr:rowOff>
    </xdr:from>
    <xdr:to>
      <xdr:col>45</xdr:col>
      <xdr:colOff>177800</xdr:colOff>
      <xdr:row>55</xdr:row>
      <xdr:rowOff>103233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28502"/>
          <a:ext cx="889000" cy="10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58721</xdr:rowOff>
    </xdr:from>
    <xdr:to>
      <xdr:col>41</xdr:col>
      <xdr:colOff>50800</xdr:colOff>
      <xdr:row>55</xdr:row>
      <xdr:rowOff>103233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145571"/>
          <a:ext cx="889000" cy="3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97227</xdr:rowOff>
    </xdr:from>
    <xdr:to>
      <xdr:col>55</xdr:col>
      <xdr:colOff>50800</xdr:colOff>
      <xdr:row>57</xdr:row>
      <xdr:rowOff>27377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75654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135687</xdr:rowOff>
    </xdr:from>
    <xdr:to>
      <xdr:col>50</xdr:col>
      <xdr:colOff>165100</xdr:colOff>
      <xdr:row>55</xdr:row>
      <xdr:rowOff>65837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82364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119402</xdr:rowOff>
    </xdr:from>
    <xdr:to>
      <xdr:col>46</xdr:col>
      <xdr:colOff>38100</xdr:colOff>
      <xdr:row>55</xdr:row>
      <xdr:rowOff>49552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66079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52433</xdr:rowOff>
    </xdr:from>
    <xdr:to>
      <xdr:col>41</xdr:col>
      <xdr:colOff>101600</xdr:colOff>
      <xdr:row>55</xdr:row>
      <xdr:rowOff>154033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170560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7921</xdr:rowOff>
    </xdr:from>
    <xdr:to>
      <xdr:col>36</xdr:col>
      <xdr:colOff>165100</xdr:colOff>
      <xdr:row>53</xdr:row>
      <xdr:rowOff>109521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126048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8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26600</xdr:rowOff>
    </xdr:from>
    <xdr:to>
      <xdr:col>55</xdr:col>
      <xdr:colOff>0</xdr:colOff>
      <xdr:row>76</xdr:row>
      <xdr:rowOff>134119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56800"/>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104515</xdr:rowOff>
    </xdr:from>
    <xdr:to>
      <xdr:col>50</xdr:col>
      <xdr:colOff>114300</xdr:colOff>
      <xdr:row>76</xdr:row>
      <xdr:rowOff>26600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448915"/>
          <a:ext cx="889000" cy="6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104515</xdr:rowOff>
    </xdr:from>
    <xdr:to>
      <xdr:col>45</xdr:col>
      <xdr:colOff>177800</xdr:colOff>
      <xdr:row>74</xdr:row>
      <xdr:rowOff>21228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448915"/>
          <a:ext cx="889000" cy="2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3473</xdr:rowOff>
    </xdr:from>
    <xdr:to>
      <xdr:col>41</xdr:col>
      <xdr:colOff>50800</xdr:colOff>
      <xdr:row>74</xdr:row>
      <xdr:rowOff>21228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004973"/>
          <a:ext cx="889000" cy="7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83319</xdr:rowOff>
    </xdr:from>
    <xdr:to>
      <xdr:col>55</xdr:col>
      <xdr:colOff>50800</xdr:colOff>
      <xdr:row>77</xdr:row>
      <xdr:rowOff>13469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106195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147250</xdr:rowOff>
    </xdr:from>
    <xdr:to>
      <xdr:col>50</xdr:col>
      <xdr:colOff>165100</xdr:colOff>
      <xdr:row>76</xdr:row>
      <xdr:rowOff>77400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93927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53715</xdr:rowOff>
    </xdr:from>
    <xdr:to>
      <xdr:col>46</xdr:col>
      <xdr:colOff>38100</xdr:colOff>
      <xdr:row>72</xdr:row>
      <xdr:rowOff>155315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3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1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141878</xdr:rowOff>
    </xdr:from>
    <xdr:to>
      <xdr:col>41</xdr:col>
      <xdr:colOff>101600</xdr:colOff>
      <xdr:row>74</xdr:row>
      <xdr:rowOff>72028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6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88555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124123</xdr:rowOff>
    </xdr:from>
    <xdr:to>
      <xdr:col>36</xdr:col>
      <xdr:colOff>165100</xdr:colOff>
      <xdr:row>70</xdr:row>
      <xdr:rowOff>54273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19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70800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17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118261</xdr:rowOff>
    </xdr:from>
    <xdr:to>
      <xdr:col>55</xdr:col>
      <xdr:colOff>0</xdr:colOff>
      <xdr:row>97</xdr:row>
      <xdr:rowOff>171132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77461"/>
          <a:ext cx="838200" cy="2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118261</xdr:rowOff>
    </xdr:from>
    <xdr:to>
      <xdr:col>50</xdr:col>
      <xdr:colOff>114300</xdr:colOff>
      <xdr:row>98</xdr:row>
      <xdr:rowOff>117869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77461"/>
          <a:ext cx="889000" cy="3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117869</xdr:rowOff>
    </xdr:from>
    <xdr:to>
      <xdr:col>45</xdr:col>
      <xdr:colOff>177800</xdr:colOff>
      <xdr:row>98</xdr:row>
      <xdr:rowOff>149056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919969"/>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149056</xdr:rowOff>
    </xdr:from>
    <xdr:to>
      <xdr:col>41</xdr:col>
      <xdr:colOff>50800</xdr:colOff>
      <xdr:row>98</xdr:row>
      <xdr:rowOff>157172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5115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120332</xdr:rowOff>
    </xdr:from>
    <xdr:to>
      <xdr:col>55</xdr:col>
      <xdr:colOff>50800</xdr:colOff>
      <xdr:row>98</xdr:row>
      <xdr:rowOff>50482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98759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67461</xdr:rowOff>
    </xdr:from>
    <xdr:to>
      <xdr:col>50</xdr:col>
      <xdr:colOff>165100</xdr:colOff>
      <xdr:row>96</xdr:row>
      <xdr:rowOff>169061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67069</xdr:rowOff>
    </xdr:from>
    <xdr:to>
      <xdr:col>46</xdr:col>
      <xdr:colOff>38100</xdr:colOff>
      <xdr:row>98</xdr:row>
      <xdr:rowOff>168669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159796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6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98256</xdr:rowOff>
    </xdr:from>
    <xdr:to>
      <xdr:col>41</xdr:col>
      <xdr:colOff>101600</xdr:colOff>
      <xdr:row>99</xdr:row>
      <xdr:rowOff>28406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19533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106372</xdr:rowOff>
    </xdr:from>
    <xdr:to>
      <xdr:col>36</xdr:col>
      <xdr:colOff>165100</xdr:colOff>
      <xdr:row>99</xdr:row>
      <xdr:rowOff>36522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27649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79349</xdr:rowOff>
    </xdr:from>
    <xdr:to>
      <xdr:col>85</xdr:col>
      <xdr:colOff>127000</xdr:colOff>
      <xdr:row>39</xdr:row>
      <xdr:rowOff>88363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65899"/>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581</xdr:rowOff>
    </xdr:from>
    <xdr:to>
      <xdr:col>81</xdr:col>
      <xdr:colOff>50800</xdr:colOff>
      <xdr:row>39</xdr:row>
      <xdr:rowOff>88363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8713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581</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87131"/>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28549</xdr:rowOff>
    </xdr:from>
    <xdr:to>
      <xdr:col>85</xdr:col>
      <xdr:colOff>177800</xdr:colOff>
      <xdr:row>39</xdr:row>
      <xdr:rowOff>130149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37563</xdr:rowOff>
    </xdr:from>
    <xdr:to>
      <xdr:col>81</xdr:col>
      <xdr:colOff>101600</xdr:colOff>
      <xdr:row>39</xdr:row>
      <xdr:rowOff>139163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130290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1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121231</xdr:rowOff>
    </xdr:from>
    <xdr:to>
      <xdr:col>76</xdr:col>
      <xdr:colOff>165100</xdr:colOff>
      <xdr:row>39</xdr:row>
      <xdr:rowOff>51381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67908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4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147650</xdr:rowOff>
    </xdr:from>
    <xdr:to>
      <xdr:col>85</xdr:col>
      <xdr:colOff>127000</xdr:colOff>
      <xdr:row>76</xdr:row>
      <xdr:rowOff>153555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7785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45314</xdr:rowOff>
    </xdr:from>
    <xdr:to>
      <xdr:col>81</xdr:col>
      <xdr:colOff>50800</xdr:colOff>
      <xdr:row>76</xdr:row>
      <xdr:rowOff>153555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904064"/>
          <a:ext cx="889000" cy="2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45314</xdr:rowOff>
    </xdr:from>
    <xdr:to>
      <xdr:col>76</xdr:col>
      <xdr:colOff>114300</xdr:colOff>
      <xdr:row>76</xdr:row>
      <xdr:rowOff>138392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904064"/>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130797</xdr:rowOff>
    </xdr:from>
    <xdr:to>
      <xdr:col>71</xdr:col>
      <xdr:colOff>177800</xdr:colOff>
      <xdr:row>76</xdr:row>
      <xdr:rowOff>138392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60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96850</xdr:rowOff>
    </xdr:from>
    <xdr:to>
      <xdr:col>85</xdr:col>
      <xdr:colOff>177800</xdr:colOff>
      <xdr:row>77</xdr:row>
      <xdr:rowOff>27000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75277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102755</xdr:rowOff>
    </xdr:from>
    <xdr:to>
      <xdr:col>81</xdr:col>
      <xdr:colOff>101600</xdr:colOff>
      <xdr:row>77</xdr:row>
      <xdr:rowOff>32905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24032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165964</xdr:rowOff>
    </xdr:from>
    <xdr:to>
      <xdr:col>76</xdr:col>
      <xdr:colOff>165100</xdr:colOff>
      <xdr:row>75</xdr:row>
      <xdr:rowOff>96114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112641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6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87592</xdr:rowOff>
    </xdr:from>
    <xdr:to>
      <xdr:col>72</xdr:col>
      <xdr:colOff>38100</xdr:colOff>
      <xdr:row>77</xdr:row>
      <xdr:rowOff>17742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79997</xdr:rowOff>
    </xdr:from>
    <xdr:to>
      <xdr:col>67</xdr:col>
      <xdr:colOff>101600</xdr:colOff>
      <xdr:row>77</xdr:row>
      <xdr:rowOff>10147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78795</xdr:rowOff>
    </xdr:from>
    <xdr:to>
      <xdr:col>85</xdr:col>
      <xdr:colOff>127000</xdr:colOff>
      <xdr:row>98</xdr:row>
      <xdr:rowOff>20256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709445"/>
          <a:ext cx="8382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78795</xdr:rowOff>
    </xdr:from>
    <xdr:to>
      <xdr:col>81</xdr:col>
      <xdr:colOff>50800</xdr:colOff>
      <xdr:row>97</xdr:row>
      <xdr:rowOff>81065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9445"/>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65928</xdr:rowOff>
    </xdr:from>
    <xdr:to>
      <xdr:col>76</xdr:col>
      <xdr:colOff>114300</xdr:colOff>
      <xdr:row>97</xdr:row>
      <xdr:rowOff>81065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182228"/>
          <a:ext cx="889000" cy="52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167638</xdr:rowOff>
    </xdr:from>
    <xdr:to>
      <xdr:col>71</xdr:col>
      <xdr:colOff>177800</xdr:colOff>
      <xdr:row>94</xdr:row>
      <xdr:rowOff>65928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112488"/>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140906</xdr:rowOff>
    </xdr:from>
    <xdr:to>
      <xdr:col>85</xdr:col>
      <xdr:colOff>177800</xdr:colOff>
      <xdr:row>98</xdr:row>
      <xdr:rowOff>71056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119333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27995</xdr:rowOff>
    </xdr:from>
    <xdr:to>
      <xdr:col>81</xdr:col>
      <xdr:colOff>101600</xdr:colOff>
      <xdr:row>97</xdr:row>
      <xdr:rowOff>129595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146122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4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30265</xdr:rowOff>
    </xdr:from>
    <xdr:to>
      <xdr:col>76</xdr:col>
      <xdr:colOff>165100</xdr:colOff>
      <xdr:row>97</xdr:row>
      <xdr:rowOff>131865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148392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15128</xdr:rowOff>
    </xdr:from>
    <xdr:to>
      <xdr:col>72</xdr:col>
      <xdr:colOff>38100</xdr:colOff>
      <xdr:row>94</xdr:row>
      <xdr:rowOff>116728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1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133255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59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116838</xdr:rowOff>
    </xdr:from>
    <xdr:to>
      <xdr:col>67</xdr:col>
      <xdr:colOff>101600</xdr:colOff>
      <xdr:row>94</xdr:row>
      <xdr:rowOff>46988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0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63515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58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36982</xdr:rowOff>
    </xdr:from>
    <xdr:to>
      <xdr:col>116</xdr:col>
      <xdr:colOff>63500</xdr:colOff>
      <xdr:row>39</xdr:row>
      <xdr:rowOff>6045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52082"/>
          <a:ext cx="8382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6045</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69259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157632</xdr:rowOff>
    </xdr:from>
    <xdr:to>
      <xdr:col>116</xdr:col>
      <xdr:colOff>114300</xdr:colOff>
      <xdr:row>38</xdr:row>
      <xdr:rowOff>87782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9059</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126695</xdr:rowOff>
    </xdr:from>
    <xdr:to>
      <xdr:col>112</xdr:col>
      <xdr:colOff>38100</xdr:colOff>
      <xdr:row>39</xdr:row>
      <xdr:rowOff>56845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47972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3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90208</xdr:rowOff>
    </xdr:from>
    <xdr:to>
      <xdr:col>116</xdr:col>
      <xdr:colOff>63500</xdr:colOff>
      <xdr:row>58</xdr:row>
      <xdr:rowOff>90551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03430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158331</xdr:rowOff>
    </xdr:from>
    <xdr:to>
      <xdr:col>111</xdr:col>
      <xdr:colOff>177800</xdr:colOff>
      <xdr:row>58</xdr:row>
      <xdr:rowOff>90551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30981"/>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158331</xdr:rowOff>
    </xdr:from>
    <xdr:to>
      <xdr:col>107</xdr:col>
      <xdr:colOff>50800</xdr:colOff>
      <xdr:row>58</xdr:row>
      <xdr:rowOff>66510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93098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66510</xdr:rowOff>
    </xdr:from>
    <xdr:to>
      <xdr:col>102</xdr:col>
      <xdr:colOff>114300</xdr:colOff>
      <xdr:row>58</xdr:row>
      <xdr:rowOff>90894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0106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39408</xdr:rowOff>
    </xdr:from>
    <xdr:to>
      <xdr:col>116</xdr:col>
      <xdr:colOff>114300</xdr:colOff>
      <xdr:row>58</xdr:row>
      <xdr:rowOff>141008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170235</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77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39751</xdr:rowOff>
    </xdr:from>
    <xdr:to>
      <xdr:col>112</xdr:col>
      <xdr:colOff>38100</xdr:colOff>
      <xdr:row>58</xdr:row>
      <xdr:rowOff>141351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157878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97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107531</xdr:rowOff>
    </xdr:from>
    <xdr:to>
      <xdr:col>107</xdr:col>
      <xdr:colOff>101600</xdr:colOff>
      <xdr:row>58</xdr:row>
      <xdr:rowOff>37681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54208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965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15710</xdr:rowOff>
    </xdr:from>
    <xdr:to>
      <xdr:col>102</xdr:col>
      <xdr:colOff>165100</xdr:colOff>
      <xdr:row>58</xdr:row>
      <xdr:rowOff>117310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133837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40094</xdr:rowOff>
    </xdr:from>
    <xdr:to>
      <xdr:col>98</xdr:col>
      <xdr:colOff>38100</xdr:colOff>
      <xdr:row>58</xdr:row>
      <xdr:rowOff>141694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158221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117004</xdr:rowOff>
    </xdr:from>
    <xdr:to>
      <xdr:col>116</xdr:col>
      <xdr:colOff>63500</xdr:colOff>
      <xdr:row>77</xdr:row>
      <xdr:rowOff>122915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318654"/>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154101</xdr:rowOff>
    </xdr:from>
    <xdr:to>
      <xdr:col>111</xdr:col>
      <xdr:colOff>177800</xdr:colOff>
      <xdr:row>77</xdr:row>
      <xdr:rowOff>117004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498501"/>
          <a:ext cx="889000" cy="8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84020</xdr:rowOff>
    </xdr:from>
    <xdr:to>
      <xdr:col>107</xdr:col>
      <xdr:colOff>50800</xdr:colOff>
      <xdr:row>72</xdr:row>
      <xdr:rowOff>154101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256970"/>
          <a:ext cx="889000" cy="2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46235</xdr:rowOff>
    </xdr:from>
    <xdr:to>
      <xdr:col>102</xdr:col>
      <xdr:colOff>114300</xdr:colOff>
      <xdr:row>71</xdr:row>
      <xdr:rowOff>84020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219185"/>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72115</xdr:rowOff>
    </xdr:from>
    <xdr:to>
      <xdr:col>116</xdr:col>
      <xdr:colOff>114300</xdr:colOff>
      <xdr:row>78</xdr:row>
      <xdr:rowOff>2265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50542</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2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66204</xdr:rowOff>
    </xdr:from>
    <xdr:to>
      <xdr:col>112</xdr:col>
      <xdr:colOff>38100</xdr:colOff>
      <xdr:row>77</xdr:row>
      <xdr:rowOff>167804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158931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103301</xdr:rowOff>
    </xdr:from>
    <xdr:to>
      <xdr:col>107</xdr:col>
      <xdr:colOff>101600</xdr:colOff>
      <xdr:row>73</xdr:row>
      <xdr:rowOff>33451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49978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33220</xdr:rowOff>
    </xdr:from>
    <xdr:to>
      <xdr:col>102</xdr:col>
      <xdr:colOff>165100</xdr:colOff>
      <xdr:row>71</xdr:row>
      <xdr:rowOff>134820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151347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1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166885</xdr:rowOff>
    </xdr:from>
    <xdr:to>
      <xdr:col>98</xdr:col>
      <xdr:colOff>38100</xdr:colOff>
      <xdr:row>71</xdr:row>
      <xdr:rowOff>97035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1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113562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19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・義務的経費（人件費、扶助費、公債費）は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％の増となった。このうち、扶助費は、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新型コロナウイルス感染症の影響により、子育て世帯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a:t>
          </a:r>
          <a:r>
            <a:rPr lang="ja-JP" altLang="en-US" sz="1300">
              <a:solidFill>
                <a:schemeClr val="dk1"/>
              </a:solidFill>
              <a:effectLst/>
              <a:latin typeface="+mn-lt"/>
              <a:ea typeface="+mn-ea"/>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の給付を行ったことが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要因で大幅な増となった。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・投資的経費（普通建設事業費、災害復旧事業費）は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％の減となった。普通建設事業費は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が昨年度で完了したことにより減少傾向にあるものの、市庁舎耐震対策等事業や多賀城跡復元整備事業等の実施により、新規整備については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コストが高い状況にある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・その他一般行政経費は、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の減となった。補助費の大幅な減額は、特別定額給付金給付事業の完了によるものが大きく、物件費は新型コロナウイルスのワクチン接種に係る事業費で増額となった。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53289</xdr:rowOff>
    </xdr:from>
    <xdr:to>
      <xdr:col>24</xdr:col>
      <xdr:colOff>63500</xdr:colOff>
      <xdr:row>35</xdr:row>
      <xdr:rowOff>148387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4039"/>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167589</xdr:rowOff>
    </xdr:from>
    <xdr:to>
      <xdr:col>19</xdr:col>
      <xdr:colOff>177800</xdr:colOff>
      <xdr:row>35</xdr:row>
      <xdr:rowOff>53289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6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368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35</xdr:row>
      <xdr:rowOff>15799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3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97587</xdr:rowOff>
    </xdr:from>
    <xdr:to>
      <xdr:col>24</xdr:col>
      <xdr:colOff>114300</xdr:colOff>
      <xdr:row>36</xdr:row>
      <xdr:rowOff>27737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76014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xdr:rowOff>
    </xdr:from>
    <xdr:to>
      <xdr:col>20</xdr:col>
      <xdr:colOff>38100</xdr:colOff>
      <xdr:row>35</xdr:row>
      <xdr:rowOff>104089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120616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63466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113589</xdr:rowOff>
    </xdr:from>
    <xdr:to>
      <xdr:col>10</xdr:col>
      <xdr:colOff>165100</xdr:colOff>
      <xdr:row>35</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60266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136449</xdr:rowOff>
    </xdr:from>
    <xdr:to>
      <xdr:col>6</xdr:col>
      <xdr:colOff>38100</xdr:colOff>
      <xdr:row>35</xdr:row>
      <xdr:rowOff>66599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83126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10737</xdr:rowOff>
    </xdr:from>
    <xdr:to>
      <xdr:col>24</xdr:col>
      <xdr:colOff>63500</xdr:colOff>
      <xdr:row>57</xdr:row>
      <xdr:rowOff>546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69037"/>
          <a:ext cx="838200" cy="50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10737</xdr:rowOff>
    </xdr:from>
    <xdr:to>
      <xdr:col>19</xdr:col>
      <xdr:colOff>177800</xdr:colOff>
      <xdr:row>56</xdr:row>
      <xdr:rowOff>164846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69037"/>
          <a:ext cx="889000" cy="4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xdr:rowOff>
    </xdr:from>
    <xdr:to>
      <xdr:col>15</xdr:col>
      <xdr:colOff>50800</xdr:colOff>
      <xdr:row>56</xdr:row>
      <xdr:rowOff>164846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02405"/>
          <a:ext cx="889000" cy="1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xdr:rowOff>
    </xdr:from>
    <xdr:to>
      <xdr:col>10</xdr:col>
      <xdr:colOff>114300</xdr:colOff>
      <xdr:row>56</xdr:row>
      <xdr:rowOff>29158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02405"/>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121196</xdr:rowOff>
    </xdr:from>
    <xdr:to>
      <xdr:col>24</xdr:col>
      <xdr:colOff>114300</xdr:colOff>
      <xdr:row>57</xdr:row>
      <xdr:rowOff>51346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144073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131387</xdr:rowOff>
    </xdr:from>
    <xdr:to>
      <xdr:col>20</xdr:col>
      <xdr:colOff>38100</xdr:colOff>
      <xdr:row>54</xdr:row>
      <xdr:rowOff>61537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78064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9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114046</xdr:rowOff>
    </xdr:from>
    <xdr:to>
      <xdr:col>15</xdr:col>
      <xdr:colOff>101600</xdr:colOff>
      <xdr:row>57</xdr:row>
      <xdr:rowOff>44196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60723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121855</xdr:rowOff>
    </xdr:from>
    <xdr:to>
      <xdr:col>10</xdr:col>
      <xdr:colOff>165100</xdr:colOff>
      <xdr:row>56</xdr:row>
      <xdr:rowOff>52005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68532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149808</xdr:rowOff>
    </xdr:from>
    <xdr:to>
      <xdr:col>6</xdr:col>
      <xdr:colOff>38100</xdr:colOff>
      <xdr:row>56</xdr:row>
      <xdr:rowOff>79958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96485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83835</xdr:rowOff>
    </xdr:from>
    <xdr:to>
      <xdr:col>24</xdr:col>
      <xdr:colOff>63500</xdr:colOff>
      <xdr:row>77</xdr:row>
      <xdr:rowOff>106105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4035"/>
          <a:ext cx="838200" cy="19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106105</xdr:rowOff>
    </xdr:from>
    <xdr:to>
      <xdr:col>19</xdr:col>
      <xdr:colOff>177800</xdr:colOff>
      <xdr:row>78</xdr:row>
      <xdr:rowOff>88455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7755"/>
          <a:ext cx="889000" cy="15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88455</xdr:rowOff>
    </xdr:from>
    <xdr:to>
      <xdr:col>15</xdr:col>
      <xdr:colOff>50800</xdr:colOff>
      <xdr:row>78</xdr:row>
      <xdr:rowOff>91351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15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91351</xdr:rowOff>
    </xdr:from>
    <xdr:to>
      <xdr:col>10</xdr:col>
      <xdr:colOff>114300</xdr:colOff>
      <xdr:row>78</xdr:row>
      <xdr:rowOff>112773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4451"/>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33035</xdr:rowOff>
    </xdr:from>
    <xdr:to>
      <xdr:col>24</xdr:col>
      <xdr:colOff>114300</xdr:colOff>
      <xdr:row>76</xdr:row>
      <xdr:rowOff>134635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55305</xdr:rowOff>
    </xdr:from>
    <xdr:to>
      <xdr:col>20</xdr:col>
      <xdr:colOff>38100</xdr:colOff>
      <xdr:row>77</xdr:row>
      <xdr:rowOff>156905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148032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37655</xdr:rowOff>
    </xdr:from>
    <xdr:to>
      <xdr:col>15</xdr:col>
      <xdr:colOff>101600</xdr:colOff>
      <xdr:row>78</xdr:row>
      <xdr:rowOff>139255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130382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40551</xdr:rowOff>
    </xdr:from>
    <xdr:to>
      <xdr:col>10</xdr:col>
      <xdr:colOff>165100</xdr:colOff>
      <xdr:row>78</xdr:row>
      <xdr:rowOff>142151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133278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61973</xdr:rowOff>
    </xdr:from>
    <xdr:to>
      <xdr:col>6</xdr:col>
      <xdr:colOff>38100</xdr:colOff>
      <xdr:row>78</xdr:row>
      <xdr:rowOff>163573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154700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138035</xdr:rowOff>
    </xdr:from>
    <xdr:to>
      <xdr:col>24</xdr:col>
      <xdr:colOff>63500</xdr:colOff>
      <xdr:row>98</xdr:row>
      <xdr:rowOff>8331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8685"/>
          <a:ext cx="8382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153677</xdr:rowOff>
    </xdr:from>
    <xdr:to>
      <xdr:col>19</xdr:col>
      <xdr:colOff>177800</xdr:colOff>
      <xdr:row>98</xdr:row>
      <xdr:rowOff>8331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84327"/>
          <a:ext cx="8890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153677</xdr:rowOff>
    </xdr:from>
    <xdr:to>
      <xdr:col>15</xdr:col>
      <xdr:colOff>50800</xdr:colOff>
      <xdr:row>98</xdr:row>
      <xdr:rowOff>64274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4327"/>
          <a:ext cx="889000" cy="8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53866</xdr:rowOff>
    </xdr:from>
    <xdr:to>
      <xdr:col>10</xdr:col>
      <xdr:colOff>114300</xdr:colOff>
      <xdr:row>98</xdr:row>
      <xdr:rowOff>64274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5966"/>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87235</xdr:rowOff>
    </xdr:from>
    <xdr:to>
      <xdr:col>24</xdr:col>
      <xdr:colOff>114300</xdr:colOff>
      <xdr:row>98</xdr:row>
      <xdr:rowOff>17385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128981</xdr:rowOff>
    </xdr:from>
    <xdr:to>
      <xdr:col>20</xdr:col>
      <xdr:colOff>38100</xdr:colOff>
      <xdr:row>98</xdr:row>
      <xdr:rowOff>59131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50258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102877</xdr:rowOff>
    </xdr:from>
    <xdr:to>
      <xdr:col>15</xdr:col>
      <xdr:colOff>101600</xdr:colOff>
      <xdr:row>98</xdr:row>
      <xdr:rowOff>33027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13474</xdr:rowOff>
    </xdr:from>
    <xdr:to>
      <xdr:col>10</xdr:col>
      <xdr:colOff>165100</xdr:colOff>
      <xdr:row>98</xdr:row>
      <xdr:rowOff>115074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3066</xdr:rowOff>
    </xdr:from>
    <xdr:to>
      <xdr:col>6</xdr:col>
      <xdr:colOff>38100</xdr:colOff>
      <xdr:row>98</xdr:row>
      <xdr:rowOff>104666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95793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22733</xdr:rowOff>
    </xdr:from>
    <xdr:to>
      <xdr:col>55</xdr:col>
      <xdr:colOff>0</xdr:colOff>
      <xdr:row>37</xdr:row>
      <xdr:rowOff>23495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663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xdr:rowOff>
    </xdr:from>
    <xdr:to>
      <xdr:col>50</xdr:col>
      <xdr:colOff>114300</xdr:colOff>
      <xdr:row>37</xdr:row>
      <xdr:rowOff>22733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4733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139700</xdr:rowOff>
    </xdr:from>
    <xdr:to>
      <xdr:col>45</xdr:col>
      <xdr:colOff>177800</xdr:colOff>
      <xdr:row>37</xdr:row>
      <xdr:rowOff>3683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119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100076</xdr:rowOff>
    </xdr:from>
    <xdr:to>
      <xdr:col>41</xdr:col>
      <xdr:colOff>50800</xdr:colOff>
      <xdr:row>36</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72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144145</xdr:rowOff>
    </xdr:from>
    <xdr:to>
      <xdr:col>55</xdr:col>
      <xdr:colOff>50800</xdr:colOff>
      <xdr:row>37</xdr:row>
      <xdr:rowOff>74295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167022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143383</xdr:rowOff>
    </xdr:from>
    <xdr:to>
      <xdr:col>50</xdr:col>
      <xdr:colOff>165100</xdr:colOff>
      <xdr:row>37</xdr:row>
      <xdr:rowOff>73533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90060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124333</xdr:rowOff>
    </xdr:from>
    <xdr:to>
      <xdr:col>46</xdr:col>
      <xdr:colOff>38100</xdr:colOff>
      <xdr:row>37</xdr:row>
      <xdr:rowOff>54483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71010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88900</xdr:rowOff>
    </xdr:from>
    <xdr:to>
      <xdr:col>41</xdr:col>
      <xdr:colOff>101600</xdr:colOff>
      <xdr:row>37</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35577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167403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47003</xdr:rowOff>
    </xdr:from>
    <xdr:to>
      <xdr:col>55</xdr:col>
      <xdr:colOff>0</xdr:colOff>
      <xdr:row>58</xdr:row>
      <xdr:rowOff>86230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1103"/>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5626</xdr:rowOff>
    </xdr:from>
    <xdr:to>
      <xdr:col>50</xdr:col>
      <xdr:colOff>114300</xdr:colOff>
      <xdr:row>58</xdr:row>
      <xdr:rowOff>47003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4972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151816</xdr:rowOff>
    </xdr:from>
    <xdr:to>
      <xdr:col>45</xdr:col>
      <xdr:colOff>177800</xdr:colOff>
      <xdr:row>58</xdr:row>
      <xdr:rowOff>5626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4466"/>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108268</xdr:rowOff>
    </xdr:from>
    <xdr:to>
      <xdr:col>41</xdr:col>
      <xdr:colOff>50800</xdr:colOff>
      <xdr:row>57</xdr:row>
      <xdr:rowOff>151816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0918"/>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35430</xdr:rowOff>
    </xdr:from>
    <xdr:to>
      <xdr:col>55</xdr:col>
      <xdr:colOff>50800</xdr:colOff>
      <xdr:row>58</xdr:row>
      <xdr:rowOff>137030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121807</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167653</xdr:rowOff>
    </xdr:from>
    <xdr:to>
      <xdr:col>50</xdr:col>
      <xdr:colOff>165100</xdr:colOff>
      <xdr:row>58</xdr:row>
      <xdr:rowOff>97803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88930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3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126276</xdr:rowOff>
    </xdr:from>
    <xdr:to>
      <xdr:col>46</xdr:col>
      <xdr:colOff>38100</xdr:colOff>
      <xdr:row>58</xdr:row>
      <xdr:rowOff>56426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47553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9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101016</xdr:rowOff>
    </xdr:from>
    <xdr:to>
      <xdr:col>41</xdr:col>
      <xdr:colOff>101600</xdr:colOff>
      <xdr:row>58</xdr:row>
      <xdr:rowOff>31166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47693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57468</xdr:rowOff>
    </xdr:from>
    <xdr:to>
      <xdr:col>36</xdr:col>
      <xdr:colOff>165100</xdr:colOff>
      <xdr:row>57</xdr:row>
      <xdr:rowOff>159068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4145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60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71989</xdr:rowOff>
    </xdr:from>
    <xdr:to>
      <xdr:col>55</xdr:col>
      <xdr:colOff>0</xdr:colOff>
      <xdr:row>76</xdr:row>
      <xdr:rowOff>159817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02189"/>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159817</xdr:rowOff>
    </xdr:from>
    <xdr:to>
      <xdr:col>50</xdr:col>
      <xdr:colOff>114300</xdr:colOff>
      <xdr:row>78</xdr:row>
      <xdr:rowOff>3294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0017"/>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115034</xdr:rowOff>
    </xdr:from>
    <xdr:to>
      <xdr:col>45</xdr:col>
      <xdr:colOff>177800</xdr:colOff>
      <xdr:row>78</xdr:row>
      <xdr:rowOff>3294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73784"/>
          <a:ext cx="889000" cy="40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115034</xdr:rowOff>
    </xdr:from>
    <xdr:to>
      <xdr:col>41</xdr:col>
      <xdr:colOff>50800</xdr:colOff>
      <xdr:row>76</xdr:row>
      <xdr:rowOff>28051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73784"/>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21189</xdr:rowOff>
    </xdr:from>
    <xdr:to>
      <xdr:col>55</xdr:col>
      <xdr:colOff>50800</xdr:colOff>
      <xdr:row>76</xdr:row>
      <xdr:rowOff>122789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44066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109017</xdr:rowOff>
    </xdr:from>
    <xdr:to>
      <xdr:col>50</xdr:col>
      <xdr:colOff>165100</xdr:colOff>
      <xdr:row>77</xdr:row>
      <xdr:rowOff>39167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55694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123944</xdr:rowOff>
    </xdr:from>
    <xdr:to>
      <xdr:col>46</xdr:col>
      <xdr:colOff>38100</xdr:colOff>
      <xdr:row>78</xdr:row>
      <xdr:rowOff>54094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45221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64234</xdr:rowOff>
    </xdr:from>
    <xdr:to>
      <xdr:col>41</xdr:col>
      <xdr:colOff>101600</xdr:colOff>
      <xdr:row>75</xdr:row>
      <xdr:rowOff>165835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22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148701</xdr:rowOff>
    </xdr:from>
    <xdr:to>
      <xdr:col>36</xdr:col>
      <xdr:colOff>165100</xdr:colOff>
      <xdr:row>76</xdr:row>
      <xdr:rowOff>78851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95379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10378</xdr:rowOff>
    </xdr:from>
    <xdr:to>
      <xdr:col>54</xdr:col>
      <xdr:colOff>189865</xdr:colOff>
      <xdr:row>98</xdr:row>
      <xdr:rowOff>117646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783778"/>
          <a:ext cx="1270" cy="1135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121473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117646</xdr:rowOff>
    </xdr:from>
    <xdr:to>
      <xdr:col>55</xdr:col>
      <xdr:colOff>88900</xdr:colOff>
      <xdr:row>98</xdr:row>
      <xdr:rowOff>117646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128505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5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10378</xdr:rowOff>
    </xdr:from>
    <xdr:to>
      <xdr:col>55</xdr:col>
      <xdr:colOff>88900</xdr:colOff>
      <xdr:row>92</xdr:row>
      <xdr:rowOff>10378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78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7265</xdr:rowOff>
    </xdr:from>
    <xdr:to>
      <xdr:col>55</xdr:col>
      <xdr:colOff>0</xdr:colOff>
      <xdr:row>97</xdr:row>
      <xdr:rowOff>16484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66465"/>
          <a:ext cx="838200" cy="1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145860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3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122983</xdr:rowOff>
    </xdr:from>
    <xdr:to>
      <xdr:col>55</xdr:col>
      <xdr:colOff>50800</xdr:colOff>
      <xdr:row>97</xdr:row>
      <xdr:rowOff>53133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8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49490</xdr:rowOff>
    </xdr:from>
    <xdr:to>
      <xdr:col>50</xdr:col>
      <xdr:colOff>114300</xdr:colOff>
      <xdr:row>96</xdr:row>
      <xdr:rowOff>7265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65790"/>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139757</xdr:rowOff>
    </xdr:from>
    <xdr:to>
      <xdr:col>50</xdr:col>
      <xdr:colOff>165100</xdr:colOff>
      <xdr:row>97</xdr:row>
      <xdr:rowOff>69907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61034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170376</xdr:rowOff>
    </xdr:from>
    <xdr:to>
      <xdr:col>45</xdr:col>
      <xdr:colOff>177800</xdr:colOff>
      <xdr:row>94</xdr:row>
      <xdr:rowOff>49490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115226"/>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146627</xdr:rowOff>
    </xdr:from>
    <xdr:to>
      <xdr:col>46</xdr:col>
      <xdr:colOff>38100</xdr:colOff>
      <xdr:row>97</xdr:row>
      <xdr:rowOff>76777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67904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170397</xdr:rowOff>
    </xdr:from>
    <xdr:to>
      <xdr:col>41</xdr:col>
      <xdr:colOff>50800</xdr:colOff>
      <xdr:row>93</xdr:row>
      <xdr:rowOff>170376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600897"/>
          <a:ext cx="889000" cy="5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149794</xdr:rowOff>
    </xdr:from>
    <xdr:to>
      <xdr:col>41</xdr:col>
      <xdr:colOff>101600</xdr:colOff>
      <xdr:row>97</xdr:row>
      <xdr:rowOff>79944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0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132900</xdr:rowOff>
    </xdr:from>
    <xdr:to>
      <xdr:col>36</xdr:col>
      <xdr:colOff>165100</xdr:colOff>
      <xdr:row>97</xdr:row>
      <xdr:rowOff>63050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137134</xdr:rowOff>
    </xdr:from>
    <xdr:to>
      <xdr:col>55</xdr:col>
      <xdr:colOff>50800</xdr:colOff>
      <xdr:row>97</xdr:row>
      <xdr:rowOff>67284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115561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127915</xdr:rowOff>
    </xdr:from>
    <xdr:to>
      <xdr:col>50</xdr:col>
      <xdr:colOff>165100</xdr:colOff>
      <xdr:row>96</xdr:row>
      <xdr:rowOff>58065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74592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9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170140</xdr:rowOff>
    </xdr:from>
    <xdr:to>
      <xdr:col>46</xdr:col>
      <xdr:colOff>38100</xdr:colOff>
      <xdr:row>94</xdr:row>
      <xdr:rowOff>100290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116817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9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119576</xdr:rowOff>
    </xdr:from>
    <xdr:to>
      <xdr:col>41</xdr:col>
      <xdr:colOff>101600</xdr:colOff>
      <xdr:row>94</xdr:row>
      <xdr:rowOff>49726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66253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119597</xdr:rowOff>
    </xdr:from>
    <xdr:to>
      <xdr:col>36</xdr:col>
      <xdr:colOff>165100</xdr:colOff>
      <xdr:row>91</xdr:row>
      <xdr:rowOff>49747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5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66274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32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69383</xdr:rowOff>
    </xdr:from>
    <xdr:to>
      <xdr:col>85</xdr:col>
      <xdr:colOff>127000</xdr:colOff>
      <xdr:row>38</xdr:row>
      <xdr:rowOff>75647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84483"/>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65451</xdr:rowOff>
    </xdr:from>
    <xdr:to>
      <xdr:col>81</xdr:col>
      <xdr:colOff>50800</xdr:colOff>
      <xdr:row>38</xdr:row>
      <xdr:rowOff>69383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8055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65451</xdr:rowOff>
    </xdr:from>
    <xdr:to>
      <xdr:col>76</xdr:col>
      <xdr:colOff>114300</xdr:colOff>
      <xdr:row>38</xdr:row>
      <xdr:rowOff>78618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8055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78618</xdr:rowOff>
    </xdr:from>
    <xdr:to>
      <xdr:col>71</xdr:col>
      <xdr:colOff>177800</xdr:colOff>
      <xdr:row>38</xdr:row>
      <xdr:rowOff>86527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93718"/>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24847</xdr:rowOff>
    </xdr:from>
    <xdr:to>
      <xdr:col>85</xdr:col>
      <xdr:colOff>177800</xdr:colOff>
      <xdr:row>38</xdr:row>
      <xdr:rowOff>126447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18583</xdr:rowOff>
    </xdr:from>
    <xdr:to>
      <xdr:col>81</xdr:col>
      <xdr:colOff>101600</xdr:colOff>
      <xdr:row>38</xdr:row>
      <xdr:rowOff>120183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111310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14651</xdr:rowOff>
    </xdr:from>
    <xdr:to>
      <xdr:col>76</xdr:col>
      <xdr:colOff>165100</xdr:colOff>
      <xdr:row>38</xdr:row>
      <xdr:rowOff>116251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107378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27818</xdr:rowOff>
    </xdr:from>
    <xdr:to>
      <xdr:col>72</xdr:col>
      <xdr:colOff>38100</xdr:colOff>
      <xdr:row>38</xdr:row>
      <xdr:rowOff>129418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35727</xdr:rowOff>
    </xdr:from>
    <xdr:to>
      <xdr:col>67</xdr:col>
      <xdr:colOff>101600</xdr:colOff>
      <xdr:row>38</xdr:row>
      <xdr:rowOff>137327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128454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24926</xdr:rowOff>
    </xdr:from>
    <xdr:to>
      <xdr:col>85</xdr:col>
      <xdr:colOff>127000</xdr:colOff>
      <xdr:row>55</xdr:row>
      <xdr:rowOff>130294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83226"/>
          <a:ext cx="838200" cy="27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24926</xdr:rowOff>
    </xdr:from>
    <xdr:to>
      <xdr:col>81</xdr:col>
      <xdr:colOff>50800</xdr:colOff>
      <xdr:row>56</xdr:row>
      <xdr:rowOff>75349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83226"/>
          <a:ext cx="889000" cy="3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75349</xdr:rowOff>
    </xdr:from>
    <xdr:to>
      <xdr:col>76</xdr:col>
      <xdr:colOff>114300</xdr:colOff>
      <xdr:row>57</xdr:row>
      <xdr:rowOff>61796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6549"/>
          <a:ext cx="889000" cy="1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61796</xdr:rowOff>
    </xdr:from>
    <xdr:to>
      <xdr:col>71</xdr:col>
      <xdr:colOff>177800</xdr:colOff>
      <xdr:row>57</xdr:row>
      <xdr:rowOff>105932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4446"/>
          <a:ext cx="889000" cy="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79494</xdr:rowOff>
    </xdr:from>
    <xdr:to>
      <xdr:col>85</xdr:col>
      <xdr:colOff>177800</xdr:colOff>
      <xdr:row>56</xdr:row>
      <xdr:rowOff>9644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102371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145576</xdr:rowOff>
    </xdr:from>
    <xdr:to>
      <xdr:col>81</xdr:col>
      <xdr:colOff>101600</xdr:colOff>
      <xdr:row>54</xdr:row>
      <xdr:rowOff>75726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92253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0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24549</xdr:rowOff>
    </xdr:from>
    <xdr:to>
      <xdr:col>76</xdr:col>
      <xdr:colOff>165100</xdr:colOff>
      <xdr:row>56</xdr:row>
      <xdr:rowOff>126149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10996</xdr:rowOff>
    </xdr:from>
    <xdr:to>
      <xdr:col>72</xdr:col>
      <xdr:colOff>38100</xdr:colOff>
      <xdr:row>57</xdr:row>
      <xdr:rowOff>112596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55132</xdr:rowOff>
    </xdr:from>
    <xdr:to>
      <xdr:col>67</xdr:col>
      <xdr:colOff>101600</xdr:colOff>
      <xdr:row>57</xdr:row>
      <xdr:rowOff>156732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147859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79350</xdr:rowOff>
    </xdr:from>
    <xdr:to>
      <xdr:col>85</xdr:col>
      <xdr:colOff>127000</xdr:colOff>
      <xdr:row>79</xdr:row>
      <xdr:rowOff>88364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23900"/>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580</xdr:rowOff>
    </xdr:from>
    <xdr:to>
      <xdr:col>81</xdr:col>
      <xdr:colOff>50800</xdr:colOff>
      <xdr:row>79</xdr:row>
      <xdr:rowOff>88364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45130"/>
          <a:ext cx="889000" cy="8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580</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5130"/>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28550</xdr:rowOff>
    </xdr:from>
    <xdr:to>
      <xdr:col>85</xdr:col>
      <xdr:colOff>177800</xdr:colOff>
      <xdr:row>79</xdr:row>
      <xdr:rowOff>130150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37564</xdr:rowOff>
    </xdr:from>
    <xdr:to>
      <xdr:col>81</xdr:col>
      <xdr:colOff>101600</xdr:colOff>
      <xdr:row>79</xdr:row>
      <xdr:rowOff>139164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130291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7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121230</xdr:rowOff>
    </xdr:from>
    <xdr:to>
      <xdr:col>76</xdr:col>
      <xdr:colOff>165100</xdr:colOff>
      <xdr:row>79</xdr:row>
      <xdr:rowOff>51380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67907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6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147650</xdr:rowOff>
    </xdr:from>
    <xdr:to>
      <xdr:col>85</xdr:col>
      <xdr:colOff>127000</xdr:colOff>
      <xdr:row>96</xdr:row>
      <xdr:rowOff>153555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685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44552</xdr:rowOff>
    </xdr:from>
    <xdr:to>
      <xdr:col>81</xdr:col>
      <xdr:colOff>50800</xdr:colOff>
      <xdr:row>96</xdr:row>
      <xdr:rowOff>153555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32302"/>
          <a:ext cx="889000" cy="28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44552</xdr:rowOff>
    </xdr:from>
    <xdr:to>
      <xdr:col>76</xdr:col>
      <xdr:colOff>114300</xdr:colOff>
      <xdr:row>96</xdr:row>
      <xdr:rowOff>138392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32302"/>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130797</xdr:rowOff>
    </xdr:from>
    <xdr:to>
      <xdr:col>71</xdr:col>
      <xdr:colOff>177800</xdr:colOff>
      <xdr:row>96</xdr:row>
      <xdr:rowOff>138392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9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96850</xdr:rowOff>
    </xdr:from>
    <xdr:to>
      <xdr:col>85</xdr:col>
      <xdr:colOff>177800</xdr:colOff>
      <xdr:row>97</xdr:row>
      <xdr:rowOff>27000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102755</xdr:rowOff>
    </xdr:from>
    <xdr:to>
      <xdr:col>81</xdr:col>
      <xdr:colOff>101600</xdr:colOff>
      <xdr:row>97</xdr:row>
      <xdr:rowOff>32905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24032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165202</xdr:rowOff>
    </xdr:from>
    <xdr:to>
      <xdr:col>76</xdr:col>
      <xdr:colOff>165100</xdr:colOff>
      <xdr:row>95</xdr:row>
      <xdr:rowOff>95352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111879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87592</xdr:rowOff>
    </xdr:from>
    <xdr:to>
      <xdr:col>72</xdr:col>
      <xdr:colOff>38100</xdr:colOff>
      <xdr:row>97</xdr:row>
      <xdr:rowOff>17742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79997</xdr:rowOff>
    </xdr:from>
    <xdr:to>
      <xdr:col>67</xdr:col>
      <xdr:colOff>101600</xdr:colOff>
      <xdr:row>97</xdr:row>
      <xdr:rowOff>10147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・総務費は市庁舎耐震対策等事業の事業費が増加した一方で、新型コロナウイルス感染症対策として実施された特別定額給付金給付事業の完了などにより大きく減額となった。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・民生費は子育て世帯への臨時特別給付金給付事業、住民税非課税世帯等に対する臨時特別給付金支給事業の実施により増となった。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・商工費は新型コロナウイルス感染症拡大防止協力金支給事業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・土木費は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緊急避難路・物流路（笠神八幡線・清水沢多賀城線）整備事業が令和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年度で概ね完了したことなどにより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減額となり、類似団体平均値を下回っている。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一方で、今後は、公共施設の改修により増加が見込まれる。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中学校の体育館やトイレの大規模改修工事、小中学校のＩＣＴネットワーク環境整備などが令和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や公営住宅家賃低廉化分の交付金等を積み立てた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今後も、事務事業の見直し等による歳出削減を図り、健全な財政運営に努めていく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全会計において赤字は発生しておらず、健全化判断比率上では健全な状態を保っている。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一般会計において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、平成３０年度から令和元年度にかけて黒字が大きく減少した要因としては、</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ふるさと・多賀城応援寄附額が減少したことが挙げられる。</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や公営住宅家賃低廉化分の交付金等を積み立てたことで、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計算式の分子となる実質収支額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黒字が拡大している。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今後の安定的な財政運営に際しては、事務事業の見直し及び市税等の経常的な収入の確保に努めていく。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28861563</v>
      </c>
      <c r="BO4" s="374"/>
      <c r="BP4" s="374"/>
      <c r="BQ4" s="374"/>
      <c r="BR4" s="374"/>
      <c r="BS4" s="374"/>
      <c r="BT4" s="374"/>
      <c r="BU4" s="375"/>
      <c r="BV4" s="373">
        <v>35718269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7.8</v>
      </c>
      <c r="CU4" s="380"/>
      <c r="CV4" s="380"/>
      <c r="CW4" s="380"/>
      <c r="CX4" s="380"/>
      <c r="CY4" s="380"/>
      <c r="CZ4" s="380"/>
      <c r="DA4" s="381"/>
      <c r="DB4" s="379">
        <v>3.6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27562597</v>
      </c>
      <c r="BO5" s="411"/>
      <c r="BP5" s="411"/>
      <c r="BQ5" s="411"/>
      <c r="BR5" s="411"/>
      <c r="BS5" s="411"/>
      <c r="BT5" s="411"/>
      <c r="BU5" s="412"/>
      <c r="BV5" s="410">
        <v>34938567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96</v>
      </c>
      <c r="CU5" s="408"/>
      <c r="CV5" s="408"/>
      <c r="CW5" s="408"/>
      <c r="CX5" s="408"/>
      <c r="CY5" s="408"/>
      <c r="CZ5" s="408"/>
      <c r="DA5" s="409"/>
      <c r="DB5" s="407">
        <v>99.6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1298966</v>
      </c>
      <c r="BO6" s="411"/>
      <c r="BP6" s="411"/>
      <c r="BQ6" s="411"/>
      <c r="BR6" s="411"/>
      <c r="BS6" s="411"/>
      <c r="BT6" s="411"/>
      <c r="BU6" s="412"/>
      <c r="BV6" s="410">
        <v>779702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101.1</v>
      </c>
      <c r="CU6" s="448"/>
      <c r="CV6" s="448"/>
      <c r="CW6" s="448"/>
      <c r="CX6" s="448"/>
      <c r="CY6" s="448"/>
      <c r="CZ6" s="448"/>
      <c r="DA6" s="449"/>
      <c r="DB6" s="447">
        <v>105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259557</v>
      </c>
      <c r="BO7" s="411"/>
      <c r="BP7" s="411"/>
      <c r="BQ7" s="411"/>
      <c r="BR7" s="411"/>
      <c r="BS7" s="411"/>
      <c r="BT7" s="411"/>
      <c r="BU7" s="412"/>
      <c r="BV7" s="410">
        <v>321503</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13373222</v>
      </c>
      <c r="CU7" s="411"/>
      <c r="CV7" s="411"/>
      <c r="CW7" s="411"/>
      <c r="CX7" s="411"/>
      <c r="CY7" s="411"/>
      <c r="CZ7" s="411"/>
      <c r="DA7" s="412"/>
      <c r="DB7" s="410">
        <v>12632021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1039409</v>
      </c>
      <c r="BO8" s="411"/>
      <c r="BP8" s="411"/>
      <c r="BQ8" s="411"/>
      <c r="BR8" s="411"/>
      <c r="BS8" s="411"/>
      <c r="BT8" s="411"/>
      <c r="BU8" s="412"/>
      <c r="BV8" s="410">
        <v>458199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0.71</v>
      </c>
      <c r="CU8" s="451"/>
      <c r="CV8" s="451"/>
      <c r="CW8" s="451"/>
      <c r="CX8" s="451"/>
      <c r="CY8" s="451"/>
      <c r="CZ8" s="451"/>
      <c r="DA8" s="452"/>
      <c r="DB8" s="450">
        <v>0.72</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62827</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581210</v>
      </c>
      <c r="BO9" s="411"/>
      <c r="BP9" s="411"/>
      <c r="BQ9" s="411"/>
      <c r="BR9" s="411"/>
      <c r="BS9" s="411"/>
      <c r="BT9" s="411"/>
      <c r="BU9" s="412"/>
      <c r="BV9" s="410">
        <v>-1058</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11.3</v>
      </c>
      <c r="CU9" s="408"/>
      <c r="CV9" s="408"/>
      <c r="CW9" s="408"/>
      <c r="CX9" s="408"/>
      <c r="CY9" s="408"/>
      <c r="CZ9" s="408"/>
      <c r="DA9" s="409"/>
      <c r="DB9" s="407">
        <v>11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62096</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607430</v>
      </c>
      <c r="BO10" s="411"/>
      <c r="BP10" s="411"/>
      <c r="BQ10" s="411"/>
      <c r="BR10" s="411"/>
      <c r="BS10" s="411"/>
      <c r="BT10" s="411"/>
      <c r="BU10" s="412"/>
      <c r="BV10" s="410">
        <v>624007</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62136</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61756</v>
      </c>
      <c r="S13" s="495"/>
      <c r="T13" s="495"/>
      <c r="U13" s="495"/>
      <c r="V13" s="496"/>
      <c r="W13" s="426" t="s">
        <v>138</v>
      </c>
      <c r="X13" s="427"/>
      <c r="Y13" s="427"/>
      <c r="Z13" s="427"/>
      <c r="AA13" s="427"/>
      <c r="AB13" s="417"/>
      <c r="AC13" s="461">
        <v>287</v>
      </c>
      <c r="AD13" s="462"/>
      <c r="AE13" s="462"/>
      <c r="AF13" s="462"/>
      <c r="AG13" s="504"/>
      <c r="AH13" s="461">
        <v>328</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1188640</v>
      </c>
      <c r="BO13" s="411"/>
      <c r="BP13" s="411"/>
      <c r="BQ13" s="411"/>
      <c r="BR13" s="411"/>
      <c r="BS13" s="411"/>
      <c r="BT13" s="411"/>
      <c r="BU13" s="412"/>
      <c r="BV13" s="410">
        <v>622949</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3.9</v>
      </c>
      <c r="CU13" s="408"/>
      <c r="CV13" s="408"/>
      <c r="CW13" s="408"/>
      <c r="CX13" s="408"/>
      <c r="CY13" s="408"/>
      <c r="CZ13" s="408"/>
      <c r="DA13" s="409"/>
      <c r="DB13" s="407">
        <v>4.7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62311</v>
      </c>
      <c r="S14" s="495"/>
      <c r="T14" s="495"/>
      <c r="U14" s="495"/>
      <c r="V14" s="496"/>
      <c r="W14" s="400"/>
      <c r="X14" s="401"/>
      <c r="Y14" s="401"/>
      <c r="Z14" s="401"/>
      <c r="AA14" s="401"/>
      <c r="AB14" s="390"/>
      <c r="AC14" s="497">
        <v>1</v>
      </c>
      <c r="AD14" s="498"/>
      <c r="AE14" s="498"/>
      <c r="AF14" s="498"/>
      <c r="AG14" s="499"/>
      <c r="AH14" s="497">
        <v>1.2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136</v>
      </c>
      <c r="CU14" s="509"/>
      <c r="CV14" s="509"/>
      <c r="CW14" s="509"/>
      <c r="CX14" s="509"/>
      <c r="CY14" s="509"/>
      <c r="CZ14" s="509"/>
      <c r="DA14" s="510"/>
      <c r="DB14" s="508" t="s">
        <v>136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137</v>
      </c>
      <c r="N15" s="502"/>
      <c r="O15" s="502"/>
      <c r="P15" s="502"/>
      <c r="Q15" s="503"/>
      <c r="R15" s="494">
        <v>61910</v>
      </c>
      <c r="S15" s="495"/>
      <c r="T15" s="495"/>
      <c r="U15" s="495"/>
      <c r="V15" s="496"/>
      <c r="W15" s="426" t="s">
        <v>145</v>
      </c>
      <c r="X15" s="427"/>
      <c r="Y15" s="427"/>
      <c r="Z15" s="427"/>
      <c r="AA15" s="427"/>
      <c r="AB15" s="417"/>
      <c r="AC15" s="461">
        <v>5604</v>
      </c>
      <c r="AD15" s="462"/>
      <c r="AE15" s="462"/>
      <c r="AF15" s="462"/>
      <c r="AG15" s="504"/>
      <c r="AH15" s="461">
        <v>6039</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7209934</v>
      </c>
      <c r="BO15" s="374"/>
      <c r="BP15" s="374"/>
      <c r="BQ15" s="374"/>
      <c r="BR15" s="374"/>
      <c r="BS15" s="374"/>
      <c r="BT15" s="374"/>
      <c r="BU15" s="375"/>
      <c r="BV15" s="373">
        <v>7307689</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20.399999999999999</v>
      </c>
      <c r="AD16" s="498"/>
      <c r="AE16" s="498"/>
      <c r="AF16" s="498"/>
      <c r="AG16" s="499"/>
      <c r="AH16" s="497">
        <v>21.3</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10568956</v>
      </c>
      <c r="BO16" s="411"/>
      <c r="BP16" s="411"/>
      <c r="BQ16" s="411"/>
      <c r="BR16" s="411"/>
      <c r="BS16" s="411"/>
      <c r="BT16" s="411"/>
      <c r="BU16" s="412"/>
      <c r="BV16" s="410">
        <v>10068566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21613</v>
      </c>
      <c r="AD17" s="462"/>
      <c r="AE17" s="462"/>
      <c r="AF17" s="462"/>
      <c r="AG17" s="504"/>
      <c r="AH17" s="461">
        <v>22044</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9076969</v>
      </c>
      <c r="BO17" s="411"/>
      <c r="BP17" s="411"/>
      <c r="BQ17" s="411"/>
      <c r="BR17" s="411"/>
      <c r="BS17" s="411"/>
      <c r="BT17" s="411"/>
      <c r="BU17" s="412"/>
      <c r="BV17" s="410">
        <v>9218343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19.690000000000001</v>
      </c>
      <c r="M18" s="534"/>
      <c r="N18" s="534"/>
      <c r="O18" s="534"/>
      <c r="P18" s="534"/>
      <c r="Q18" s="534"/>
      <c r="R18" s="535"/>
      <c r="S18" s="535"/>
      <c r="T18" s="535"/>
      <c r="U18" s="535"/>
      <c r="V18" s="536"/>
      <c r="W18" s="428"/>
      <c r="X18" s="429"/>
      <c r="Y18" s="429"/>
      <c r="Z18" s="429"/>
      <c r="AA18" s="429"/>
      <c r="AB18" s="420"/>
      <c r="AC18" s="537">
        <v>78.599999999999994</v>
      </c>
      <c r="AD18" s="538"/>
      <c r="AE18" s="538"/>
      <c r="AF18" s="538"/>
      <c r="AG18" s="539"/>
      <c r="AH18" s="537">
        <v>77.599999999999994</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13071089</v>
      </c>
      <c r="BO18" s="411"/>
      <c r="BP18" s="411"/>
      <c r="BQ18" s="411"/>
      <c r="BR18" s="411"/>
      <c r="BS18" s="411"/>
      <c r="BT18" s="411"/>
      <c r="BU18" s="412"/>
      <c r="BV18" s="410">
        <v>12685521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3191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16116833</v>
      </c>
      <c r="BO19" s="411"/>
      <c r="BP19" s="411"/>
      <c r="BQ19" s="411"/>
      <c r="BR19" s="411"/>
      <c r="BS19" s="411"/>
      <c r="BT19" s="411"/>
      <c r="BU19" s="412"/>
      <c r="BV19" s="410">
        <v>16388837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26347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22680931</v>
      </c>
      <c r="BO22" s="374"/>
      <c r="BP22" s="374"/>
      <c r="BQ22" s="374"/>
      <c r="BR22" s="374"/>
      <c r="BS22" s="374"/>
      <c r="BT22" s="374"/>
      <c r="BU22" s="375"/>
      <c r="BV22" s="373">
        <v>22782907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15909407</v>
      </c>
      <c r="BO23" s="411"/>
      <c r="BP23" s="411"/>
      <c r="BQ23" s="411"/>
      <c r="BR23" s="411"/>
      <c r="BS23" s="411"/>
      <c r="BT23" s="411"/>
      <c r="BU23" s="412"/>
      <c r="BV23" s="410">
        <v>16107282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9640</v>
      </c>
      <c r="R24" s="462"/>
      <c r="S24" s="462"/>
      <c r="T24" s="462"/>
      <c r="U24" s="462"/>
      <c r="V24" s="504"/>
      <c r="W24" s="556"/>
      <c r="X24" s="557"/>
      <c r="Y24" s="558"/>
      <c r="Z24" s="460" t="s">
        <v>170</v>
      </c>
      <c r="AA24" s="440"/>
      <c r="AB24" s="440"/>
      <c r="AC24" s="440"/>
      <c r="AD24" s="440"/>
      <c r="AE24" s="440"/>
      <c r="AF24" s="440"/>
      <c r="AG24" s="441"/>
      <c r="AH24" s="461">
        <v>374</v>
      </c>
      <c r="AI24" s="462"/>
      <c r="AJ24" s="462"/>
      <c r="AK24" s="462"/>
      <c r="AL24" s="504"/>
      <c r="AM24" s="461">
        <v>1058046</v>
      </c>
      <c r="AN24" s="462"/>
      <c r="AO24" s="462"/>
      <c r="AP24" s="462"/>
      <c r="AQ24" s="462"/>
      <c r="AR24" s="504"/>
      <c r="AS24" s="461">
        <v>2829</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12309014</v>
      </c>
      <c r="BO24" s="411"/>
      <c r="BP24" s="411"/>
      <c r="BQ24" s="411"/>
      <c r="BR24" s="411"/>
      <c r="BS24" s="411"/>
      <c r="BT24" s="411"/>
      <c r="BU24" s="412"/>
      <c r="BV24" s="410">
        <v>12281641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7800</v>
      </c>
      <c r="R25" s="462"/>
      <c r="S25" s="462"/>
      <c r="T25" s="462"/>
      <c r="U25" s="462"/>
      <c r="V25" s="504"/>
      <c r="W25" s="556"/>
      <c r="X25" s="557"/>
      <c r="Y25" s="558"/>
      <c r="Z25" s="460" t="s">
        <v>173</v>
      </c>
      <c r="AA25" s="440"/>
      <c r="AB25" s="440"/>
      <c r="AC25" s="440"/>
      <c r="AD25" s="440"/>
      <c r="AE25" s="440"/>
      <c r="AF25" s="440"/>
      <c r="AG25" s="441"/>
      <c r="AH25" s="461" t="s">
        <v>127</v>
      </c>
      <c r="AI25" s="462"/>
      <c r="AJ25" s="462"/>
      <c r="AK25" s="462"/>
      <c r="AL25" s="504"/>
      <c r="AM25" s="461" t="s">
        <v>136</v>
      </c>
      <c r="AN25" s="462"/>
      <c r="AO25" s="462"/>
      <c r="AP25" s="462"/>
      <c r="AQ25" s="462"/>
      <c r="AR25" s="504"/>
      <c r="AS25" s="461" t="s">
        <v>127</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7787080</v>
      </c>
      <c r="BO25" s="374"/>
      <c r="BP25" s="374"/>
      <c r="BQ25" s="374"/>
      <c r="BR25" s="374"/>
      <c r="BS25" s="374"/>
      <c r="BT25" s="374"/>
      <c r="BU25" s="375"/>
      <c r="BV25" s="373">
        <v>7468127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6570</v>
      </c>
      <c r="R26" s="462"/>
      <c r="S26" s="462"/>
      <c r="T26" s="462"/>
      <c r="U26" s="462"/>
      <c r="V26" s="504"/>
      <c r="W26" s="556"/>
      <c r="X26" s="557"/>
      <c r="Y26" s="558"/>
      <c r="Z26" s="460" t="s">
        <v>176</v>
      </c>
      <c r="AA26" s="562"/>
      <c r="AB26" s="562"/>
      <c r="AC26" s="562"/>
      <c r="AD26" s="562"/>
      <c r="AE26" s="562"/>
      <c r="AF26" s="562"/>
      <c r="AG26" s="563"/>
      <c r="AH26" s="461">
        <v>1</v>
      </c>
      <c r="AI26" s="462"/>
      <c r="AJ26" s="462"/>
      <c r="AK26" s="462"/>
      <c r="AL26" s="504"/>
      <c r="AM26" s="461" t="s">
        <v>177</v>
      </c>
      <c r="AN26" s="462"/>
      <c r="AO26" s="462"/>
      <c r="AP26" s="462"/>
      <c r="AQ26" s="462"/>
      <c r="AR26" s="504"/>
      <c r="AS26" s="461" t="s">
        <v>178</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127</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4960</v>
      </c>
      <c r="R27" s="462"/>
      <c r="S27" s="462"/>
      <c r="T27" s="462"/>
      <c r="U27" s="462"/>
      <c r="V27" s="504"/>
      <c r="W27" s="556"/>
      <c r="X27" s="557"/>
      <c r="Y27" s="558"/>
      <c r="Z27" s="460" t="s">
        <v>181</v>
      </c>
      <c r="AA27" s="440"/>
      <c r="AB27" s="440"/>
      <c r="AC27" s="440"/>
      <c r="AD27" s="440"/>
      <c r="AE27" s="440"/>
      <c r="AF27" s="440"/>
      <c r="AG27" s="441"/>
      <c r="AH27" s="461">
        <v>2</v>
      </c>
      <c r="AI27" s="462"/>
      <c r="AJ27" s="462"/>
      <c r="AK27" s="462"/>
      <c r="AL27" s="504"/>
      <c r="AM27" s="461" t="s">
        <v>178</v>
      </c>
      <c r="AN27" s="462"/>
      <c r="AO27" s="462"/>
      <c r="AP27" s="462"/>
      <c r="AQ27" s="462"/>
      <c r="AR27" s="504"/>
      <c r="AS27" s="461" t="s">
        <v>178</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1002050</v>
      </c>
      <c r="BO27" s="530"/>
      <c r="BP27" s="530"/>
      <c r="BQ27" s="530"/>
      <c r="BR27" s="530"/>
      <c r="BS27" s="530"/>
      <c r="BT27" s="530"/>
      <c r="BU27" s="531"/>
      <c r="BV27" s="529">
        <v>1001669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4250</v>
      </c>
      <c r="R28" s="462"/>
      <c r="S28" s="462"/>
      <c r="T28" s="462"/>
      <c r="U28" s="462"/>
      <c r="V28" s="504"/>
      <c r="W28" s="556"/>
      <c r="X28" s="557"/>
      <c r="Y28" s="558"/>
      <c r="Z28" s="460" t="s">
        <v>184</v>
      </c>
      <c r="AA28" s="440"/>
      <c r="AB28" s="440"/>
      <c r="AC28" s="440"/>
      <c r="AD28" s="440"/>
      <c r="AE28" s="440"/>
      <c r="AF28" s="440"/>
      <c r="AG28" s="441"/>
      <c r="AH28" s="461" t="s">
        <v>127</v>
      </c>
      <c r="AI28" s="462"/>
      <c r="AJ28" s="462"/>
      <c r="AK28" s="462"/>
      <c r="AL28" s="504"/>
      <c r="AM28" s="461" t="s">
        <v>127</v>
      </c>
      <c r="AN28" s="462"/>
      <c r="AO28" s="462"/>
      <c r="AP28" s="462"/>
      <c r="AQ28" s="462"/>
      <c r="AR28" s="504"/>
      <c r="AS28" s="461" t="s">
        <v>136</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4126010</v>
      </c>
      <c r="BO28" s="374"/>
      <c r="BP28" s="374"/>
      <c r="BQ28" s="374"/>
      <c r="BR28" s="374"/>
      <c r="BS28" s="374"/>
      <c r="BT28" s="374"/>
      <c r="BU28" s="375"/>
      <c r="BV28" s="373">
        <v>3268580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16</v>
      </c>
      <c r="M29" s="462"/>
      <c r="N29" s="462"/>
      <c r="O29" s="462"/>
      <c r="P29" s="504"/>
      <c r="Q29" s="461">
        <v>3940</v>
      </c>
      <c r="R29" s="462"/>
      <c r="S29" s="462"/>
      <c r="T29" s="462"/>
      <c r="U29" s="462"/>
      <c r="V29" s="504"/>
      <c r="W29" s="559"/>
      <c r="X29" s="560"/>
      <c r="Y29" s="561"/>
      <c r="Z29" s="460" t="s">
        <v>187</v>
      </c>
      <c r="AA29" s="440"/>
      <c r="AB29" s="440"/>
      <c r="AC29" s="440"/>
      <c r="AD29" s="440"/>
      <c r="AE29" s="440"/>
      <c r="AF29" s="440"/>
      <c r="AG29" s="441"/>
      <c r="AH29" s="461">
        <v>376</v>
      </c>
      <c r="AI29" s="462"/>
      <c r="AJ29" s="462"/>
      <c r="AK29" s="462"/>
      <c r="AL29" s="504"/>
      <c r="AM29" s="461">
        <v>1065928</v>
      </c>
      <c r="AN29" s="462"/>
      <c r="AO29" s="462"/>
      <c r="AP29" s="462"/>
      <c r="AQ29" s="462"/>
      <c r="AR29" s="504"/>
      <c r="AS29" s="461">
        <v>2835</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516932</v>
      </c>
      <c r="BO29" s="411"/>
      <c r="BP29" s="411"/>
      <c r="BQ29" s="411"/>
      <c r="BR29" s="411"/>
      <c r="BS29" s="411"/>
      <c r="BT29" s="411"/>
      <c r="BU29" s="412"/>
      <c r="BV29" s="410">
        <v>592142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93.2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3751529</v>
      </c>
      <c r="BO30" s="530"/>
      <c r="BP30" s="530"/>
      <c r="BQ30" s="530"/>
      <c r="BR30" s="530"/>
      <c r="BS30" s="530"/>
      <c r="BT30" s="530"/>
      <c r="BU30" s="531"/>
      <c r="BV30" s="529">
        <v>3986458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多賀城市水道事業会計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宮城東部衛生処理組合</v>
      </c>
      <c r="BZ34" s="601"/>
      <c r="CA34" s="601"/>
      <c r="CB34" s="601"/>
      <c r="CC34" s="601"/>
      <c r="CD34" s="601"/>
      <c r="CE34" s="601"/>
      <c r="CF34" s="601"/>
      <c r="CG34" s="601"/>
      <c r="CH34" s="601"/>
      <c r="CI34" s="601"/>
      <c r="CJ34" s="601"/>
      <c r="CK34" s="601"/>
      <c r="CL34" s="601"/>
      <c r="CM34" s="601"/>
      <c r="CN34" s="178"/>
      <c r="CO34" s="600">
        <f>IF(CQ34="","",MAX(C34:D43,U34:V43,AM34:AN43,BE34:BF43,BW34:BX43)+1)</f>
        <v>14</v>
      </c>
      <c r="CP34" s="600"/>
      <c r="CQ34" s="601" t="str">
        <f>IF('各会計、関係団体の財政状況及び健全化判断比率'!BS7="","",'各会計、関係団体の財政状況及び健全化判断比率'!BS7)</f>
        <v>多賀城市土地開発公社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多賀城市下水道事業会計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宮城県市町村職員退職手当組合</v>
      </c>
      <c r="BZ35" s="601"/>
      <c r="CA35" s="601"/>
      <c r="CB35" s="601"/>
      <c r="CC35" s="601"/>
      <c r="CD35" s="601"/>
      <c r="CE35" s="601"/>
      <c r="CF35" s="601"/>
      <c r="CG35" s="601"/>
      <c r="CH35" s="601"/>
      <c r="CI35" s="601"/>
      <c r="CJ35" s="601"/>
      <c r="CK35" s="601"/>
      <c r="CL35" s="601"/>
      <c r="CM35" s="601"/>
      <c r="CN35" s="178"/>
      <c r="CO35" s="600">
        <f t="shared" ref="CO35:CO43" si="3">IF(CQ35="","",CO34+1)</f>
        <v>15</v>
      </c>
      <c r="CP35" s="600"/>
      <c r="CQ35" s="601" t="str">
        <f>IF('各会計、関係団体の財政状況及び健全化判断比率'!BS8="","",'各会計、関係団体の財政状況及び健全化判断比率'!BS8)</f>
        <v>多賀城駅北開発</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宮城県市町村非常勤消防団員補償報償組合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塩釜地区消防事務組合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宮城県市町村自治振興センター</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宮城県後期高齢者医療広域連合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宮城県後期高齢者医療事業会計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79" t="s">
        <v>551</v>
      </c>
      <c r="D34" s="1179"/>
      <c r="E34" s="1180"/>
      <c r="F34" s="32">
        <v>1.21</v>
      </c>
      <c r="G34" s="33">
        <v>5.18</v>
      </c>
      <c r="H34" s="33">
        <v>3.7</v>
      </c>
      <c r="I34" s="33">
        <v>3.62</v>
      </c>
      <c r="J34" s="34">
        <v>7.77</v>
      </c>
      <c r="K34" s="22"/>
      <c r="L34" s="22"/>
      <c r="M34" s="22"/>
      <c r="N34" s="22"/>
      <c r="O34" s="22"/>
      <c r="P34" s="22"/>
    </row>
    <row r="35" spans="1:16" ht="39" customHeight="1" x14ac:dyDescent="0.15">
      <c r="A35" s="22"/>
      <c r="B35" s="35"/>
      <c r="C35" s="1173" t="s">
        <v>552</v>
      </c>
      <c r="D35" s="1174"/>
      <c r="E35" s="1175"/>
      <c r="F35" s="36">
        <v>6.06</v>
      </c>
      <c r="G35" s="37">
        <v>5.91</v>
      </c>
      <c r="H35" s="37">
        <v>6.09</v>
      </c>
      <c r="I35" s="37">
        <v>6.19</v>
      </c>
      <c r="J35" s="38">
        <v>7.27</v>
      </c>
      <c r="K35" s="22"/>
      <c r="L35" s="22"/>
      <c r="M35" s="22"/>
      <c r="N35" s="22"/>
      <c r="O35" s="22"/>
      <c r="P35" s="22"/>
    </row>
    <row r="36" spans="1:16" ht="39" customHeight="1" x14ac:dyDescent="0.15">
      <c r="A36" s="22"/>
      <c r="B36" s="35"/>
      <c r="C36" s="1173" t="s">
        <v>553</v>
      </c>
      <c r="D36" s="1174"/>
      <c r="E36" s="1175"/>
      <c r="F36" s="36">
        <v>0.79</v>
      </c>
      <c r="G36" s="37">
        <v>1.2</v>
      </c>
      <c r="H36" s="37">
        <v>0.72</v>
      </c>
      <c r="I36" s="37">
        <v>0.87</v>
      </c>
      <c r="J36" s="38">
        <v>0.76</v>
      </c>
      <c r="K36" s="22"/>
      <c r="L36" s="22"/>
      <c r="M36" s="22"/>
      <c r="N36" s="22"/>
      <c r="O36" s="22"/>
      <c r="P36" s="22"/>
    </row>
    <row r="37" spans="1:16" ht="39" customHeight="1" x14ac:dyDescent="0.15">
      <c r="A37" s="22"/>
      <c r="B37" s="35"/>
      <c r="C37" s="1173" t="s">
        <v>554</v>
      </c>
      <c r="D37" s="1174"/>
      <c r="E37" s="1175"/>
      <c r="F37" s="36">
        <v>2.69</v>
      </c>
      <c r="G37" s="37">
        <v>0.02</v>
      </c>
      <c r="H37" s="37">
        <v>0.03</v>
      </c>
      <c r="I37" s="37">
        <v>0.15</v>
      </c>
      <c r="J37" s="38">
        <v>0.1</v>
      </c>
      <c r="K37" s="22"/>
      <c r="L37" s="22"/>
      <c r="M37" s="22"/>
      <c r="N37" s="22"/>
      <c r="O37" s="22"/>
      <c r="P37" s="22"/>
    </row>
    <row r="38" spans="1:16" ht="39" customHeight="1" x14ac:dyDescent="0.15">
      <c r="A38" s="22"/>
      <c r="B38" s="35"/>
      <c r="C38" s="1173" t="s">
        <v>555</v>
      </c>
      <c r="D38" s="1174"/>
      <c r="E38" s="1175"/>
      <c r="F38" s="36">
        <v>0.04</v>
      </c>
      <c r="G38" s="37">
        <v>0.04</v>
      </c>
      <c r="H38" s="37">
        <v>0.02</v>
      </c>
      <c r="I38" s="37">
        <v>0.02</v>
      </c>
      <c r="J38" s="38">
        <v>0.03</v>
      </c>
      <c r="K38" s="22"/>
      <c r="L38" s="22"/>
      <c r="M38" s="22"/>
      <c r="N38" s="22"/>
      <c r="O38" s="22"/>
      <c r="P38" s="22"/>
    </row>
    <row r="39" spans="1:16" ht="39" customHeight="1" x14ac:dyDescent="0.15">
      <c r="A39" s="22"/>
      <c r="B39" s="35"/>
      <c r="C39" s="1173" t="s">
        <v>556</v>
      </c>
      <c r="D39" s="1174"/>
      <c r="E39" s="1175"/>
      <c r="F39" s="36" t="s">
        <v>504</v>
      </c>
      <c r="G39" s="37" t="s">
        <v>504</v>
      </c>
      <c r="H39" s="37" t="s">
        <v>504</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557</v>
      </c>
      <c r="D42" s="1174"/>
      <c r="E42" s="1175"/>
      <c r="F42" s="36" t="s">
        <v>504</v>
      </c>
      <c r="G42" s="37" t="s">
        <v>504</v>
      </c>
      <c r="H42" s="37" t="s">
        <v>504</v>
      </c>
      <c r="I42" s="37" t="s">
        <v>504</v>
      </c>
      <c r="J42" s="38" t="s">
        <v>504</v>
      </c>
      <c r="K42" s="22"/>
      <c r="L42" s="22"/>
      <c r="M42" s="22"/>
      <c r="N42" s="22"/>
      <c r="O42" s="22"/>
      <c r="P42" s="22"/>
    </row>
    <row r="43" spans="1:16" ht="39" customHeight="1" thickBot="1" x14ac:dyDescent="0.2">
      <c r="A43" s="22"/>
      <c r="B43" s="40"/>
      <c r="C43" s="1176" t="s">
        <v>558</v>
      </c>
      <c r="D43" s="1177"/>
      <c r="E43" s="1178"/>
      <c r="F43" s="41">
        <v>0</v>
      </c>
      <c r="G43" s="42">
        <v>0.53</v>
      </c>
      <c r="H43" s="42">
        <v>0.6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ro1RBoSRyUO2jAgbYzRz/unVtQnzSLzVjIs1DOLbB9retjeCRAxf/6lnCJx+ygH8bxzxUlF/KiN573K3x60Kw==" saltValue="NYmiYZPk5X1eOCNeiOZG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2105</v>
      </c>
      <c r="L45" s="60">
        <v>2068</v>
      </c>
      <c r="M45" s="60">
        <v>2078</v>
      </c>
      <c r="N45" s="60">
        <v>1988</v>
      </c>
      <c r="O45" s="61">
        <v>2012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504</v>
      </c>
      <c r="L46" s="64" t="s">
        <v>504</v>
      </c>
      <c r="M46" s="64" t="s">
        <v>504</v>
      </c>
      <c r="N46" s="64" t="s">
        <v>504</v>
      </c>
      <c r="O46" s="65" t="s">
        <v>504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504</v>
      </c>
      <c r="L47" s="64" t="s">
        <v>504</v>
      </c>
      <c r="M47" s="64" t="s">
        <v>504</v>
      </c>
      <c r="N47" s="64" t="s">
        <v>504</v>
      </c>
      <c r="O47" s="65" t="s">
        <v>504</v>
      </c>
      <c r="P47" s="48"/>
      <c r="Q47" s="48"/>
      <c r="R47" s="48"/>
      <c r="S47" s="48"/>
      <c r="T47" s="48"/>
      <c r="U47" s="48"/>
    </row>
    <row r="48" spans="1:21" ht="30.75" customHeight="1" x14ac:dyDescent="0.15">
      <c r="A48" s="48"/>
      <c r="B48" s="1183"/>
      <c r="C48" s="1184"/>
      <c r="D48" s="62"/>
      <c r="E48" s="1189" t="s">
        <v>15</v>
      </c>
      <c r="F48" s="1189"/>
      <c r="G48" s="1189"/>
      <c r="H48" s="1189"/>
      <c r="I48" s="1189"/>
      <c r="J48" s="1190"/>
      <c r="K48" s="63">
        <v>1239</v>
      </c>
      <c r="L48" s="64">
        <v>1066</v>
      </c>
      <c r="M48" s="64">
        <v>1050</v>
      </c>
      <c r="N48" s="64">
        <v>882</v>
      </c>
      <c r="O48" s="65">
        <v>887</v>
      </c>
      <c r="P48" s="48"/>
      <c r="Q48" s="48"/>
      <c r="R48" s="48"/>
      <c r="S48" s="48"/>
      <c r="T48" s="48"/>
      <c r="U48" s="48"/>
    </row>
    <row r="49" spans="1:21" ht="30.75" customHeight="1" x14ac:dyDescent="0.15">
      <c r="A49" s="48"/>
      <c r="B49" s="1183"/>
      <c r="C49" s="1184"/>
      <c r="D49" s="62"/>
      <c r="E49" s="1189" t="s">
        <v>16</v>
      </c>
      <c r="F49" s="1189"/>
      <c r="G49" s="1189"/>
      <c r="H49" s="1189"/>
      <c r="I49" s="1189"/>
      <c r="J49" s="1190"/>
      <c r="K49" s="63">
        <v>67</v>
      </c>
      <c r="L49" s="64">
        <v>15</v>
      </c>
      <c r="M49" s="64">
        <v>14</v>
      </c>
      <c r="N49" s="64">
        <v>23</v>
      </c>
      <c r="O49" s="65">
        <v>45</v>
      </c>
      <c r="P49" s="48"/>
      <c r="Q49" s="48"/>
      <c r="R49" s="48"/>
      <c r="S49" s="48"/>
      <c r="T49" s="48"/>
      <c r="U49" s="48"/>
    </row>
    <row r="50" spans="1:21" ht="30.75" customHeight="1" x14ac:dyDescent="0.15">
      <c r="A50" s="48"/>
      <c r="B50" s="1183"/>
      <c r="C50" s="1184"/>
      <c r="D50" s="62"/>
      <c r="E50" s="1189" t="s">
        <v>17</v>
      </c>
      <c r="F50" s="1189"/>
      <c r="G50" s="1189"/>
      <c r="H50" s="1189"/>
      <c r="I50" s="1189"/>
      <c r="J50" s="1190"/>
      <c r="K50" s="63">
        <v>2</v>
      </c>
      <c r="L50" s="64">
        <v>2</v>
      </c>
      <c r="M50" s="64">
        <v>2</v>
      </c>
      <c r="N50" s="64">
        <v>2</v>
      </c>
      <c r="O50" s="65" t="s">
        <v>504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504</v>
      </c>
      <c r="L51" s="64" t="s">
        <v>504</v>
      </c>
      <c r="M51" s="64" t="s">
        <v>504</v>
      </c>
      <c r="N51" s="64" t="s">
        <v>504</v>
      </c>
      <c r="O51" s="65" t="s">
        <v>504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2470</v>
      </c>
      <c r="L52" s="64">
        <v>2524</v>
      </c>
      <c r="M52" s="64">
        <v>2583</v>
      </c>
      <c r="N52" s="64">
        <v>2573</v>
      </c>
      <c r="O52" s="65">
        <v>2550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943</v>
      </c>
      <c r="L53" s="69">
        <v>627</v>
      </c>
      <c r="M53" s="69">
        <v>561</v>
      </c>
      <c r="N53" s="69">
        <v>322</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Gs0npRxIfpAACk2xUddplqtdyb54V/EJADSwcT+j5/FqNF4x2xSB9kcHVZ2LerRXBCXvwkNxkAIVHxAF+0jA==" saltValue="lGUo1aPe6DTFm4zozKBx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07" t="s">
        <v>30</v>
      </c>
      <c r="C41" s="1208"/>
      <c r="D41" s="102"/>
      <c r="E41" s="1213" t="s">
        <v>31</v>
      </c>
      <c r="F41" s="1213"/>
      <c r="G41" s="1213"/>
      <c r="H41" s="1214"/>
      <c r="I41" s="351">
        <v>25534</v>
      </c>
      <c r="J41" s="352">
        <v>24697</v>
      </c>
      <c r="K41" s="352">
        <v>22675</v>
      </c>
      <c r="L41" s="352">
        <v>22783</v>
      </c>
      <c r="M41" s="353">
        <v>22681</v>
      </c>
    </row>
    <row r="42" spans="2:13" ht="27.75" customHeight="1" x14ac:dyDescent="0.15">
      <c r="B42" s="1209"/>
      <c r="C42" s="1210"/>
      <c r="D42" s="103"/>
      <c r="E42" s="1215" t="s">
        <v>32</v>
      </c>
      <c r="F42" s="1215"/>
      <c r="G42" s="1215"/>
      <c r="H42" s="1216"/>
      <c r="I42" s="354">
        <v>6</v>
      </c>
      <c r="J42" s="355">
        <v>4</v>
      </c>
      <c r="K42" s="355">
        <v>2</v>
      </c>
      <c r="L42" s="355" t="s">
        <v>504</v>
      </c>
      <c r="M42" s="356" t="s">
        <v>504</v>
      </c>
    </row>
    <row r="43" spans="2:13" ht="27.75" customHeight="1" x14ac:dyDescent="0.15">
      <c r="B43" s="1209"/>
      <c r="C43" s="1210"/>
      <c r="D43" s="103"/>
      <c r="E43" s="1215" t="s">
        <v>33</v>
      </c>
      <c r="F43" s="1215"/>
      <c r="G43" s="1215"/>
      <c r="H43" s="1216"/>
      <c r="I43" s="354">
        <v>12135</v>
      </c>
      <c r="J43" s="355">
        <v>11949</v>
      </c>
      <c r="K43" s="355">
        <v>11621</v>
      </c>
      <c r="L43" s="355">
        <v>11026</v>
      </c>
      <c r="M43" s="356">
        <v>10220</v>
      </c>
    </row>
    <row r="44" spans="2:13" ht="27.75" customHeight="1" x14ac:dyDescent="0.15">
      <c r="B44" s="1209"/>
      <c r="C44" s="1210"/>
      <c r="D44" s="103"/>
      <c r="E44" s="1215" t="s">
        <v>34</v>
      </c>
      <c r="F44" s="1215"/>
      <c r="G44" s="1215"/>
      <c r="H44" s="1216"/>
      <c r="I44" s="354">
        <v>131</v>
      </c>
      <c r="J44" s="355">
        <v>126</v>
      </c>
      <c r="K44" s="355">
        <v>219</v>
      </c>
      <c r="L44" s="355">
        <v>607</v>
      </c>
      <c r="M44" s="356">
        <v>624</v>
      </c>
    </row>
    <row r="45" spans="2:13" ht="27.75" customHeight="1" x14ac:dyDescent="0.15">
      <c r="B45" s="1209"/>
      <c r="C45" s="1210"/>
      <c r="D45" s="103"/>
      <c r="E45" s="1215" t="s">
        <v>35</v>
      </c>
      <c r="F45" s="1215"/>
      <c r="G45" s="1215"/>
      <c r="H45" s="1216"/>
      <c r="I45" s="354">
        <v>1269</v>
      </c>
      <c r="J45" s="355">
        <v>1158</v>
      </c>
      <c r="K45" s="355">
        <v>1157</v>
      </c>
      <c r="L45" s="355">
        <v>1140</v>
      </c>
      <c r="M45" s="356">
        <v>1139</v>
      </c>
    </row>
    <row r="46" spans="2:13" ht="27.75" customHeight="1" x14ac:dyDescent="0.15">
      <c r="B46" s="1209"/>
      <c r="C46" s="1210"/>
      <c r="D46" s="104"/>
      <c r="E46" s="1215" t="s">
        <v>36</v>
      </c>
      <c r="F46" s="1215"/>
      <c r="G46" s="1215"/>
      <c r="H46" s="1216"/>
      <c r="I46" s="354">
        <v>6</v>
      </c>
      <c r="J46" s="355">
        <v>5</v>
      </c>
      <c r="K46" s="355">
        <v>8</v>
      </c>
      <c r="L46" s="355">
        <v>6</v>
      </c>
      <c r="M46" s="356">
        <v>6</v>
      </c>
    </row>
    <row r="47" spans="2:13" ht="27.75" customHeight="1" x14ac:dyDescent="0.15">
      <c r="B47" s="1209"/>
      <c r="C47" s="1210"/>
      <c r="D47" s="105"/>
      <c r="E47" s="1217" t="s">
        <v>37</v>
      </c>
      <c r="F47" s="1218"/>
      <c r="G47" s="1218"/>
      <c r="H47" s="1219"/>
      <c r="I47" s="354" t="s">
        <v>504</v>
      </c>
      <c r="J47" s="355" t="s">
        <v>504</v>
      </c>
      <c r="K47" s="355" t="s">
        <v>504</v>
      </c>
      <c r="L47" s="355" t="s">
        <v>504</v>
      </c>
      <c r="M47" s="356" t="s">
        <v>504</v>
      </c>
    </row>
    <row r="48" spans="2:13" ht="27.75" customHeight="1" x14ac:dyDescent="0.15">
      <c r="B48" s="1209"/>
      <c r="C48" s="1210"/>
      <c r="D48" s="103"/>
      <c r="E48" s="1215" t="s">
        <v>38</v>
      </c>
      <c r="F48" s="1215"/>
      <c r="G48" s="1215"/>
      <c r="H48" s="1216"/>
      <c r="I48" s="354" t="s">
        <v>504</v>
      </c>
      <c r="J48" s="355" t="s">
        <v>504</v>
      </c>
      <c r="K48" s="355" t="s">
        <v>504</v>
      </c>
      <c r="L48" s="355" t="s">
        <v>504</v>
      </c>
      <c r="M48" s="356" t="s">
        <v>504</v>
      </c>
    </row>
    <row r="49" spans="2:13" ht="27.75" customHeight="1" x14ac:dyDescent="0.15">
      <c r="B49" s="1211"/>
      <c r="C49" s="1212"/>
      <c r="D49" s="103"/>
      <c r="E49" s="1215" t="s">
        <v>39</v>
      </c>
      <c r="F49" s="1215"/>
      <c r="G49" s="1215"/>
      <c r="H49" s="1216"/>
      <c r="I49" s="354" t="s">
        <v>504</v>
      </c>
      <c r="J49" s="355" t="s">
        <v>504</v>
      </c>
      <c r="K49" s="355" t="s">
        <v>504</v>
      </c>
      <c r="L49" s="355" t="s">
        <v>504</v>
      </c>
      <c r="M49" s="356" t="s">
        <v>504</v>
      </c>
    </row>
    <row r="50" spans="2:13" ht="27.75" customHeight="1" x14ac:dyDescent="0.15">
      <c r="B50" s="1220" t="s">
        <v>40</v>
      </c>
      <c r="C50" s="1221"/>
      <c r="D50" s="106"/>
      <c r="E50" s="1215" t="s">
        <v>41</v>
      </c>
      <c r="F50" s="1215"/>
      <c r="G50" s="1215"/>
      <c r="H50" s="1216"/>
      <c r="I50" s="354">
        <v>8730</v>
      </c>
      <c r="J50" s="355">
        <v>9595</v>
      </c>
      <c r="K50" s="355">
        <v>8630</v>
      </c>
      <c r="L50" s="355">
        <v>9849</v>
      </c>
      <c r="M50" s="356">
        <v>10601</v>
      </c>
    </row>
    <row r="51" spans="2:13" ht="27.75" customHeight="1" x14ac:dyDescent="0.15">
      <c r="B51" s="1209"/>
      <c r="C51" s="1210"/>
      <c r="D51" s="103"/>
      <c r="E51" s="1215" t="s">
        <v>42</v>
      </c>
      <c r="F51" s="1215"/>
      <c r="G51" s="1215"/>
      <c r="H51" s="1216"/>
      <c r="I51" s="354">
        <v>6220</v>
      </c>
      <c r="J51" s="355">
        <v>6543</v>
      </c>
      <c r="K51" s="355">
        <v>6455</v>
      </c>
      <c r="L51" s="355">
        <v>7196</v>
      </c>
      <c r="M51" s="356">
        <v>7270</v>
      </c>
    </row>
    <row r="52" spans="2:13" ht="27.75" customHeight="1" x14ac:dyDescent="0.15">
      <c r="B52" s="1211"/>
      <c r="C52" s="1212"/>
      <c r="D52" s="103"/>
      <c r="E52" s="1215" t="s">
        <v>43</v>
      </c>
      <c r="F52" s="1215"/>
      <c r="G52" s="1215"/>
      <c r="H52" s="1216"/>
      <c r="I52" s="354">
        <v>23459</v>
      </c>
      <c r="J52" s="355">
        <v>22910</v>
      </c>
      <c r="K52" s="355">
        <v>22180</v>
      </c>
      <c r="L52" s="355">
        <v>21607</v>
      </c>
      <c r="M52" s="356">
        <v>21084</v>
      </c>
    </row>
    <row r="53" spans="2:13" ht="27.75" customHeight="1" thickBot="1" x14ac:dyDescent="0.2">
      <c r="B53" s="1222" t="s">
        <v>44</v>
      </c>
      <c r="C53" s="1223"/>
      <c r="D53" s="107"/>
      <c r="E53" s="1224" t="s">
        <v>45</v>
      </c>
      <c r="F53" s="1224"/>
      <c r="G53" s="1224"/>
      <c r="H53" s="1225"/>
      <c r="I53" s="357">
        <v>674</v>
      </c>
      <c r="J53" s="358">
        <v>-1108</v>
      </c>
      <c r="K53" s="358">
        <v>-1582</v>
      </c>
      <c r="L53" s="358">
        <v>-3090</v>
      </c>
      <c r="M53" s="359">
        <v>-4284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CyOIZCdJmMPiwygEMXBBjaR4+v9RINZA/XhiKJnqKyFLEQx7YVib440lI1/gksaqONUE8F68+XK2MPROp1/kg==" saltValue="nZmp8HIcsM2vvNv3QVb+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9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4" t="s">
        <v>48</v>
      </c>
      <c r="D55" s="1234"/>
      <c r="E55" s="1235"/>
      <c r="F55" s="119">
        <v>2395</v>
      </c>
      <c r="G55" s="119">
        <v>3269</v>
      </c>
      <c r="H55" s="120">
        <v>4126</v>
      </c>
    </row>
    <row r="56" spans="2:8" ht="52.5" customHeight="1" x14ac:dyDescent="0.15">
      <c r="B56" s="121"/>
      <c r="C56" s="1236" t="s">
        <v>49</v>
      </c>
      <c r="D56" s="1236"/>
      <c r="E56" s="1237"/>
      <c r="F56" s="122">
        <v>405</v>
      </c>
      <c r="G56" s="122">
        <v>592</v>
      </c>
      <c r="H56" s="123">
        <v>517</v>
      </c>
    </row>
    <row r="57" spans="2:8" ht="53.25" customHeight="1" x14ac:dyDescent="0.15">
      <c r="B57" s="121"/>
      <c r="C57" s="1238" t="s">
        <v>50</v>
      </c>
      <c r="D57" s="1238"/>
      <c r="E57" s="1239"/>
      <c r="F57" s="124">
        <v>5187</v>
      </c>
      <c r="G57" s="124">
        <v>3986</v>
      </c>
      <c r="H57" s="125">
        <v>3752</v>
      </c>
    </row>
    <row r="58" spans="2:8" ht="45.75" customHeight="1" x14ac:dyDescent="0.15">
      <c r="B58" s="126"/>
      <c r="C58" s="1226" t="s">
        <v>576</v>
      </c>
      <c r="D58" s="1227"/>
      <c r="E58" s="1228"/>
      <c r="F58" s="127">
        <v>1096</v>
      </c>
      <c r="G58" s="127">
        <v>1162</v>
      </c>
      <c r="H58" s="128">
        <v>1209</v>
      </c>
    </row>
    <row r="59" spans="2:8" ht="45.75" customHeight="1" x14ac:dyDescent="0.15">
      <c r="B59" s="126"/>
      <c r="C59" s="1226" t="s">
        <v>577</v>
      </c>
      <c r="D59" s="1227"/>
      <c r="E59" s="1228"/>
      <c r="F59" s="127">
        <v>819</v>
      </c>
      <c r="G59" s="127">
        <v>817</v>
      </c>
      <c r="H59" s="128">
        <v>817</v>
      </c>
    </row>
    <row r="60" spans="2:8" ht="45.75" customHeight="1" x14ac:dyDescent="0.15">
      <c r="B60" s="126"/>
      <c r="C60" s="1226" t="s">
        <v>578</v>
      </c>
      <c r="D60" s="1227"/>
      <c r="E60" s="1228"/>
      <c r="F60" s="127">
        <v>820</v>
      </c>
      <c r="G60" s="127">
        <v>735</v>
      </c>
      <c r="H60" s="128">
        <v>675</v>
      </c>
    </row>
    <row r="61" spans="2:8" ht="45.75" customHeight="1" x14ac:dyDescent="0.15">
      <c r="B61" s="126"/>
      <c r="C61" s="1226" t="s">
        <v>579</v>
      </c>
      <c r="D61" s="1227"/>
      <c r="E61" s="1228"/>
      <c r="F61" s="127">
        <v>840</v>
      </c>
      <c r="G61" s="127">
        <v>829</v>
      </c>
      <c r="H61" s="128">
        <v>631</v>
      </c>
    </row>
    <row r="62" spans="2:8" ht="45.75" customHeight="1" thickBot="1" x14ac:dyDescent="0.2">
      <c r="B62" s="129"/>
      <c r="C62" s="1229" t="s">
        <v>580</v>
      </c>
      <c r="D62" s="1230"/>
      <c r="E62" s="1231"/>
      <c r="F62" s="130">
        <v>71</v>
      </c>
      <c r="G62" s="130">
        <v>181</v>
      </c>
      <c r="H62" s="131">
        <v>211</v>
      </c>
    </row>
    <row r="63" spans="2:8" ht="52.5" customHeight="1" thickBot="1" x14ac:dyDescent="0.2">
      <c r="B63" s="132"/>
      <c r="C63" s="1232" t="s">
        <v>51</v>
      </c>
      <c r="D63" s="1232"/>
      <c r="E63" s="1233"/>
      <c r="F63" s="133">
        <v>7987</v>
      </c>
      <c r="G63" s="133">
        <v>7847</v>
      </c>
      <c r="H63" s="134">
        <v>8394</v>
      </c>
    </row>
    <row r="64" spans="2:8" x14ac:dyDescent="0.15"/>
  </sheetData>
  <sheetProtection algorithmName="SHA-512" hashValue="iA3NiVyaguPacWlHgDwTqoK9UT3Hj0XhDk0+elSCwO8znvQI4Az4gxfe7YVVq3kXKZaCCJxQeqOlvweT8N9ylQ==" saltValue="wrkZH3yGoJBFyXaux+3k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98189</v>
      </c>
      <c r="E3" s="153"/>
      <c r="F3" s="154">
        <v>47820</v>
      </c>
      <c r="G3" s="155"/>
      <c r="H3" s="156"/>
    </row>
    <row r="4" spans="1:8" x14ac:dyDescent="0.15">
      <c r="A4" s="157"/>
      <c r="B4" s="158"/>
      <c r="C4" s="159"/>
      <c r="D4" s="160">
        <v>8182</v>
      </c>
      <c r="E4" s="161"/>
      <c r="F4" s="162">
        <v>25855</v>
      </c>
      <c r="G4" s="163"/>
      <c r="H4" s="164"/>
    </row>
    <row r="5" spans="1:8" x14ac:dyDescent="0.15">
      <c r="A5" s="145" t="s">
        <v>537</v>
      </c>
      <c r="B5" s="150"/>
      <c r="C5" s="151"/>
      <c r="D5" s="152">
        <v>62600</v>
      </c>
      <c r="E5" s="153"/>
      <c r="F5" s="154">
        <v>41934</v>
      </c>
      <c r="G5" s="155"/>
      <c r="H5" s="156"/>
    </row>
    <row r="6" spans="1:8" x14ac:dyDescent="0.15">
      <c r="A6" s="157"/>
      <c r="B6" s="158"/>
      <c r="C6" s="159"/>
      <c r="D6" s="160">
        <v>6746</v>
      </c>
      <c r="E6" s="161"/>
      <c r="F6" s="162">
        <v>23352</v>
      </c>
      <c r="G6" s="163"/>
      <c r="H6" s="164"/>
    </row>
    <row r="7" spans="1:8" x14ac:dyDescent="0.15">
      <c r="A7" s="145" t="s">
        <v>538</v>
      </c>
      <c r="B7" s="150"/>
      <c r="C7" s="151"/>
      <c r="D7" s="152">
        <v>72198</v>
      </c>
      <c r="E7" s="153"/>
      <c r="F7" s="154">
        <v>45588</v>
      </c>
      <c r="G7" s="155"/>
      <c r="H7" s="156"/>
    </row>
    <row r="8" spans="1:8" x14ac:dyDescent="0.15">
      <c r="A8" s="157"/>
      <c r="B8" s="158"/>
      <c r="C8" s="159"/>
      <c r="D8" s="160">
        <v>6770</v>
      </c>
      <c r="E8" s="161"/>
      <c r="F8" s="162">
        <v>24150</v>
      </c>
      <c r="G8" s="163"/>
      <c r="H8" s="164"/>
    </row>
    <row r="9" spans="1:8" x14ac:dyDescent="0.15">
      <c r="A9" s="145" t="s">
        <v>539</v>
      </c>
      <c r="B9" s="150"/>
      <c r="C9" s="151"/>
      <c r="D9" s="152">
        <v>70702</v>
      </c>
      <c r="E9" s="153"/>
      <c r="F9" s="154">
        <v>45483</v>
      </c>
      <c r="G9" s="155"/>
      <c r="H9" s="156"/>
    </row>
    <row r="10" spans="1:8" x14ac:dyDescent="0.15">
      <c r="A10" s="157"/>
      <c r="B10" s="158"/>
      <c r="C10" s="159"/>
      <c r="D10" s="160">
        <v>7173</v>
      </c>
      <c r="E10" s="161"/>
      <c r="F10" s="162">
        <v>24241</v>
      </c>
      <c r="G10" s="163"/>
      <c r="H10" s="164"/>
    </row>
    <row r="11" spans="1:8" x14ac:dyDescent="0.15">
      <c r="A11" s="145" t="s">
        <v>540</v>
      </c>
      <c r="B11" s="150"/>
      <c r="C11" s="151"/>
      <c r="D11" s="152">
        <v>42735</v>
      </c>
      <c r="E11" s="153"/>
      <c r="F11" s="154">
        <v>45945</v>
      </c>
      <c r="G11" s="155"/>
      <c r="H11" s="156"/>
    </row>
    <row r="12" spans="1:8" x14ac:dyDescent="0.15">
      <c r="A12" s="157"/>
      <c r="B12" s="158"/>
      <c r="C12" s="165"/>
      <c r="D12" s="160">
        <v>13695</v>
      </c>
      <c r="E12" s="161"/>
      <c r="F12" s="162">
        <v>25180</v>
      </c>
      <c r="G12" s="163"/>
      <c r="H12" s="164"/>
    </row>
    <row r="13" spans="1:8" x14ac:dyDescent="0.15">
      <c r="A13" s="145"/>
      <c r="B13" s="150"/>
      <c r="C13" s="166"/>
      <c r="D13" s="167">
        <v>69285</v>
      </c>
      <c r="E13" s="168"/>
      <c r="F13" s="169">
        <v>45354</v>
      </c>
      <c r="G13" s="170"/>
      <c r="H13" s="156"/>
    </row>
    <row r="14" spans="1:8" x14ac:dyDescent="0.15">
      <c r="A14" s="157"/>
      <c r="B14" s="158"/>
      <c r="C14" s="159"/>
      <c r="D14" s="160">
        <v>8513</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1.21</v>
      </c>
      <c r="C19" s="171">
        <f>ROUND(VALUE(SUBSTITUTE(実質収支比率等に係る経年分析!G$48,"▲","-")),2)</f>
        <v>5.18</v>
      </c>
      <c r="D19" s="171">
        <f>ROUND(VALUE(SUBSTITUTE(実質収支比率等に係る経年分析!H$48,"▲","-")),2)</f>
        <v>3.7</v>
      </c>
      <c r="E19" s="171">
        <f>ROUND(VALUE(SUBSTITUTE(実質収支比率等に係る経年分析!I$48,"▲","-")),2)</f>
        <v>3.63</v>
      </c>
      <c r="F19" s="171">
        <f>ROUND(VALUE(SUBSTITUTE(実質収支比率等に係る経年分析!J$48,"▲","-")),2)</f>
        <v>7.77</v>
      </c>
    </row>
    <row r="20" spans="1:11" x14ac:dyDescent="0.15">
      <c r="A20" s="171" t="s">
        <v>55</v>
      </c>
      <c r="B20" s="171">
        <f>ROUND(VALUE(SUBSTITUTE(実質収支比率等に係る経年分析!F$47,"▲","-")),2)</f>
        <v>15.85</v>
      </c>
      <c r="C20" s="171">
        <f>ROUND(VALUE(SUBSTITUTE(実質収支比率等に係る経年分析!G$47,"▲","-")),2)</f>
        <v>17.329999999999998</v>
      </c>
      <c r="D20" s="171">
        <f>ROUND(VALUE(SUBSTITUTE(実質収支比率等に係る経年分析!H$47,"▲","-")),2)</f>
        <v>19.3</v>
      </c>
      <c r="E20" s="171">
        <f>ROUND(VALUE(SUBSTITUTE(実質収支比率等に係る経年分析!I$47,"▲","-")),2)</f>
        <v>25.88</v>
      </c>
      <c r="F20" s="171">
        <f>ROUND(VALUE(SUBSTITUTE(実質収支比率等に係る経年分析!J$47,"▲","-")),2)</f>
        <v>30.85</v>
      </c>
    </row>
    <row r="21" spans="1:11" x14ac:dyDescent="0.15">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4.5599999999999996</v>
      </c>
      <c r="D21" s="171">
        <f>IF(ISNUMBER(VALUE(SUBSTITUTE(実質収支比率等に係る経年分析!H$49,"▲","-"))),ROUND(VALUE(SUBSTITUTE(実質収支比率等に係る経年分析!H$49,"▲","-")),2),NA())</f>
        <v>8.07</v>
      </c>
      <c r="E21" s="171">
        <f>IF(ISNUMBER(VALUE(SUBSTITUTE(実質収支比率等に係る経年分析!I$49,"▲","-"))),ROUND(VALUE(SUBSTITUTE(実質収支比率等に係る経年分析!I$49,"▲","-")),2),NA())</f>
        <v>4.93</v>
      </c>
      <c r="F21" s="171">
        <f>IF(ISNUMBER(VALUE(SUBSTITUTE(実質収支比率等に係る経年分析!J$49,"▲","-"))),ROUND(VALUE(SUBSTITUTE(実質収支比率等に係る経年分析!J$49,"▲","-")),2),NA())</f>
        <v>8.89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多賀城市下水道事業会計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0.76</v>
      </c>
    </row>
    <row r="35" spans="1:16" x14ac:dyDescent="0.15">
      <c r="A35" s="172" t="str">
        <f>IF(連結実質赤字比率に係る赤字・黒字の構成分析!C$35="",NA(),連結実質赤字比率に係る赤字・黒字の構成分析!C$35)</f>
        <v>多賀城市水道事業会計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2470</v>
      </c>
      <c r="E42" s="173"/>
      <c r="F42" s="173"/>
      <c r="G42" s="173">
        <f>'実質公債費比率（分子）の構造'!L$52</f>
        <v>2524</v>
      </c>
      <c r="H42" s="173"/>
      <c r="I42" s="173"/>
      <c r="J42" s="173">
        <f>'実質公債費比率（分子）の構造'!M$52</f>
        <v>2583</v>
      </c>
      <c r="K42" s="173"/>
      <c r="L42" s="173"/>
      <c r="M42" s="173">
        <f>'実質公債費比率（分子）の構造'!N$52</f>
        <v>2573</v>
      </c>
      <c r="N42" s="173"/>
      <c r="O42" s="173"/>
      <c r="P42" s="173">
        <f>'実質公債費比率（分子）の構造'!O$52</f>
        <v>2550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t="str">
        <f>'実質公債費比率（分子）の構造'!O$50</f>
        <v>-</v>
      </c>
      <c r="O44" s="173"/>
      <c r="P44" s="173"/>
    </row>
    <row r="45" spans="1:16" x14ac:dyDescent="0.15">
      <c r="A45" s="173" t="s">
        <v>66</v>
      </c>
      <c r="B45" s="173">
        <f>'実質公債費比率（分子）の構造'!K$49</f>
        <v>67</v>
      </c>
      <c r="C45" s="173"/>
      <c r="D45" s="173"/>
      <c r="E45" s="173">
        <f>'実質公債費比率（分子）の構造'!L$49</f>
        <v>15</v>
      </c>
      <c r="F45" s="173"/>
      <c r="G45" s="173"/>
      <c r="H45" s="173">
        <f>'実質公債費比率（分子）の構造'!M$49</f>
        <v>14</v>
      </c>
      <c r="I45" s="173"/>
      <c r="J45" s="173"/>
      <c r="K45" s="173">
        <f>'実質公債費比率（分子）の構造'!N$49</f>
        <v>23</v>
      </c>
      <c r="L45" s="173"/>
      <c r="M45" s="173"/>
      <c r="N45" s="173">
        <f>'実質公債費比率（分子）の構造'!O$49</f>
        <v>45</v>
      </c>
      <c r="O45" s="173"/>
      <c r="P45" s="173"/>
    </row>
    <row r="46" spans="1:16" x14ac:dyDescent="0.15">
      <c r="A46" s="173" t="s">
        <v>67</v>
      </c>
      <c r="B46" s="173">
        <f>'実質公債費比率（分子）の構造'!K$48</f>
        <v>1239</v>
      </c>
      <c r="C46" s="173"/>
      <c r="D46" s="173"/>
      <c r="E46" s="173">
        <f>'実質公債費比率（分子）の構造'!L$48</f>
        <v>1066</v>
      </c>
      <c r="F46" s="173"/>
      <c r="G46" s="173"/>
      <c r="H46" s="173">
        <f>'実質公債費比率（分子）の構造'!M$48</f>
        <v>1050</v>
      </c>
      <c r="I46" s="173"/>
      <c r="J46" s="173"/>
      <c r="K46" s="173">
        <f>'実質公債費比率（分子）の構造'!N$48</f>
        <v>882</v>
      </c>
      <c r="L46" s="173"/>
      <c r="M46" s="173"/>
      <c r="N46" s="173">
        <f>'実質公債費比率（分子）の構造'!O$48</f>
        <v>887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2105</v>
      </c>
      <c r="C49" s="173"/>
      <c r="D49" s="173"/>
      <c r="E49" s="173">
        <f>'実質公債費比率（分子）の構造'!L$45</f>
        <v>2068</v>
      </c>
      <c r="F49" s="173"/>
      <c r="G49" s="173"/>
      <c r="H49" s="173">
        <f>'実質公債費比率（分子）の構造'!M$45</f>
        <v>2078</v>
      </c>
      <c r="I49" s="173"/>
      <c r="J49" s="173"/>
      <c r="K49" s="173">
        <f>'実質公債費比率（分子）の構造'!N$45</f>
        <v>1988</v>
      </c>
      <c r="L49" s="173"/>
      <c r="M49" s="173"/>
      <c r="N49" s="173">
        <f>'実質公債費比率（分子）の構造'!O$45</f>
        <v>2012</v>
      </c>
      <c r="O49" s="173"/>
      <c r="P49" s="173"/>
    </row>
    <row r="50" spans="1:16" x14ac:dyDescent="0.15">
      <c r="A50" s="173" t="s">
        <v>71</v>
      </c>
      <c r="B50" s="173" t="e">
        <f>NA()</f>
        <v>#N/A</v>
      </c>
      <c r="C50" s="173">
        <f>IF(ISNUMBER('実質公債費比率（分子）の構造'!K$53),'実質公債費比率（分子）の構造'!K$53,NA())</f>
        <v>943</v>
      </c>
      <c r="D50" s="173" t="e">
        <f>NA()</f>
        <v>#N/A</v>
      </c>
      <c r="E50" s="173" t="e">
        <f>NA()</f>
        <v>#N/A</v>
      </c>
      <c r="F50" s="173">
        <f>IF(ISNUMBER('実質公債費比率（分子）の構造'!L$53),'実質公債費比率（分子）の構造'!L$53,NA())</f>
        <v>627</v>
      </c>
      <c r="G50" s="173" t="e">
        <f>NA()</f>
        <v>#N/A</v>
      </c>
      <c r="H50" s="173" t="e">
        <f>NA()</f>
        <v>#N/A</v>
      </c>
      <c r="I50" s="173">
        <f>IF(ISNUMBER('実質公債費比率（分子）の構造'!M$53),'実質公債費比率（分子）の構造'!M$53,NA())</f>
        <v>561</v>
      </c>
      <c r="J50" s="173" t="e">
        <f>NA()</f>
        <v>#N/A</v>
      </c>
      <c r="K50" s="173" t="e">
        <f>NA()</f>
        <v>#N/A</v>
      </c>
      <c r="L50" s="173">
        <f>IF(ISNUMBER('実質公債費比率（分子）の構造'!N$53),'実質公債費比率（分子）の構造'!N$53,NA())</f>
        <v>322</v>
      </c>
      <c r="M50" s="173" t="e">
        <f>NA()</f>
        <v>#N/A</v>
      </c>
      <c r="N50" s="173" t="e">
        <f>NA()</f>
        <v>#N/A</v>
      </c>
      <c r="O50" s="173">
        <f>IF(ISNUMBER('実質公債費比率（分子）の構造'!O$53),'実質公債費比率（分子）の構造'!O$53,NA())</f>
        <v>394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23459</v>
      </c>
      <c r="E56" s="172"/>
      <c r="F56" s="172"/>
      <c r="G56" s="172">
        <f>'将来負担比率（分子）の構造'!J$52</f>
        <v>22910</v>
      </c>
      <c r="H56" s="172"/>
      <c r="I56" s="172"/>
      <c r="J56" s="172">
        <f>'将来負担比率（分子）の構造'!K$52</f>
        <v>22180</v>
      </c>
      <c r="K56" s="172"/>
      <c r="L56" s="172"/>
      <c r="M56" s="172">
        <f>'将来負担比率（分子）の構造'!L$52</f>
        <v>21607</v>
      </c>
      <c r="N56" s="172"/>
      <c r="O56" s="172"/>
      <c r="P56" s="172">
        <f>'将来負担比率（分子）の構造'!M$52</f>
        <v>21084</v>
      </c>
    </row>
    <row r="57" spans="1:16" x14ac:dyDescent="0.15">
      <c r="A57" s="172" t="s">
        <v>42</v>
      </c>
      <c r="B57" s="172"/>
      <c r="C57" s="172"/>
      <c r="D57" s="172">
        <f>'将来負担比率（分子）の構造'!I$51</f>
        <v>6220</v>
      </c>
      <c r="E57" s="172"/>
      <c r="F57" s="172"/>
      <c r="G57" s="172">
        <f>'将来負担比率（分子）の構造'!J$51</f>
        <v>6543</v>
      </c>
      <c r="H57" s="172"/>
      <c r="I57" s="172"/>
      <c r="J57" s="172">
        <f>'将来負担比率（分子）の構造'!K$51</f>
        <v>6455</v>
      </c>
      <c r="K57" s="172"/>
      <c r="L57" s="172"/>
      <c r="M57" s="172">
        <f>'将来負担比率（分子）の構造'!L$51</f>
        <v>7196</v>
      </c>
      <c r="N57" s="172"/>
      <c r="O57" s="172"/>
      <c r="P57" s="172">
        <f>'将来負担比率（分子）の構造'!M$51</f>
        <v>7270</v>
      </c>
    </row>
    <row r="58" spans="1:16" x14ac:dyDescent="0.15">
      <c r="A58" s="172" t="s">
        <v>41</v>
      </c>
      <c r="B58" s="172"/>
      <c r="C58" s="172"/>
      <c r="D58" s="172">
        <f>'将来負担比率（分子）の構造'!I$50</f>
        <v>8730</v>
      </c>
      <c r="E58" s="172"/>
      <c r="F58" s="172"/>
      <c r="G58" s="172">
        <f>'将来負担比率（分子）の構造'!J$50</f>
        <v>9595</v>
      </c>
      <c r="H58" s="172"/>
      <c r="I58" s="172"/>
      <c r="J58" s="172">
        <f>'将来負担比率（分子）の構造'!K$50</f>
        <v>8630</v>
      </c>
      <c r="K58" s="172"/>
      <c r="L58" s="172"/>
      <c r="M58" s="172">
        <f>'将来負担比率（分子）の構造'!L$50</f>
        <v>9849</v>
      </c>
      <c r="N58" s="172"/>
      <c r="O58" s="172"/>
      <c r="P58" s="172">
        <f>'将来負担比率（分子）の構造'!M$50</f>
        <v>10601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v>
      </c>
      <c r="C61" s="172"/>
      <c r="D61" s="172"/>
      <c r="E61" s="172">
        <f>'将来負担比率（分子）の構造'!J$46</f>
        <v>5</v>
      </c>
      <c r="F61" s="172"/>
      <c r="G61" s="172"/>
      <c r="H61" s="172">
        <f>'将来負担比率（分子）の構造'!K$46</f>
        <v>8</v>
      </c>
      <c r="I61" s="172"/>
      <c r="J61" s="172"/>
      <c r="K61" s="172">
        <f>'将来負担比率（分子）の構造'!L$46</f>
        <v>6</v>
      </c>
      <c r="L61" s="172"/>
      <c r="M61" s="172"/>
      <c r="N61" s="172">
        <f>'将来負担比率（分子）の構造'!M$46</f>
        <v>6</v>
      </c>
      <c r="O61" s="172"/>
      <c r="P61" s="172"/>
    </row>
    <row r="62" spans="1:16" x14ac:dyDescent="0.15">
      <c r="A62" s="172" t="s">
        <v>35</v>
      </c>
      <c r="B62" s="172">
        <f>'将来負担比率（分子）の構造'!I$45</f>
        <v>1269</v>
      </c>
      <c r="C62" s="172"/>
      <c r="D62" s="172"/>
      <c r="E62" s="172">
        <f>'将来負担比率（分子）の構造'!J$45</f>
        <v>1158</v>
      </c>
      <c r="F62" s="172"/>
      <c r="G62" s="172"/>
      <c r="H62" s="172">
        <f>'将来負担比率（分子）の構造'!K$45</f>
        <v>1157</v>
      </c>
      <c r="I62" s="172"/>
      <c r="J62" s="172"/>
      <c r="K62" s="172">
        <f>'将来負担比率（分子）の構造'!L$45</f>
        <v>1140</v>
      </c>
      <c r="L62" s="172"/>
      <c r="M62" s="172"/>
      <c r="N62" s="172">
        <f>'将来負担比率（分子）の構造'!M$45</f>
        <v>1139</v>
      </c>
      <c r="O62" s="172"/>
      <c r="P62" s="172"/>
    </row>
    <row r="63" spans="1:16" x14ac:dyDescent="0.15">
      <c r="A63" s="172" t="s">
        <v>34</v>
      </c>
      <c r="B63" s="172">
        <f>'将来負担比率（分子）の構造'!I$44</f>
        <v>131</v>
      </c>
      <c r="C63" s="172"/>
      <c r="D63" s="172"/>
      <c r="E63" s="172">
        <f>'将来負担比率（分子）の構造'!J$44</f>
        <v>126</v>
      </c>
      <c r="F63" s="172"/>
      <c r="G63" s="172"/>
      <c r="H63" s="172">
        <f>'将来負担比率（分子）の構造'!K$44</f>
        <v>219</v>
      </c>
      <c r="I63" s="172"/>
      <c r="J63" s="172"/>
      <c r="K63" s="172">
        <f>'将来負担比率（分子）の構造'!L$44</f>
        <v>607</v>
      </c>
      <c r="L63" s="172"/>
      <c r="M63" s="172"/>
      <c r="N63" s="172">
        <f>'将来負担比率（分子）の構造'!M$44</f>
        <v>624</v>
      </c>
      <c r="O63" s="172"/>
      <c r="P63" s="172"/>
    </row>
    <row r="64" spans="1:16" x14ac:dyDescent="0.15">
      <c r="A64" s="172" t="s">
        <v>33</v>
      </c>
      <c r="B64" s="172">
        <f>'将来負担比率（分子）の構造'!I$43</f>
        <v>12135</v>
      </c>
      <c r="C64" s="172"/>
      <c r="D64" s="172"/>
      <c r="E64" s="172">
        <f>'将来負担比率（分子）の構造'!J$43</f>
        <v>11949</v>
      </c>
      <c r="F64" s="172"/>
      <c r="G64" s="172"/>
      <c r="H64" s="172">
        <f>'将来負担比率（分子）の構造'!K$43</f>
        <v>11621</v>
      </c>
      <c r="I64" s="172"/>
      <c r="J64" s="172"/>
      <c r="K64" s="172">
        <f>'将来負担比率（分子）の構造'!L$43</f>
        <v>11026</v>
      </c>
      <c r="L64" s="172"/>
      <c r="M64" s="172"/>
      <c r="N64" s="172">
        <f>'将来負担比率（分子）の構造'!M$43</f>
        <v>10220</v>
      </c>
      <c r="O64" s="172"/>
      <c r="P64" s="172"/>
    </row>
    <row r="65" spans="1:16" x14ac:dyDescent="0.15">
      <c r="A65" s="172" t="s">
        <v>32</v>
      </c>
      <c r="B65" s="172">
        <f>'将来負担比率（分子）の構造'!I$42</f>
        <v>6</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25534</v>
      </c>
      <c r="C66" s="172"/>
      <c r="D66" s="172"/>
      <c r="E66" s="172">
        <f>'将来負担比率（分子）の構造'!J$41</f>
        <v>24697</v>
      </c>
      <c r="F66" s="172"/>
      <c r="G66" s="172"/>
      <c r="H66" s="172">
        <f>'将来負担比率（分子）の構造'!K$41</f>
        <v>22675</v>
      </c>
      <c r="I66" s="172"/>
      <c r="J66" s="172"/>
      <c r="K66" s="172">
        <f>'将来負担比率（分子）の構造'!L$41</f>
        <v>22783</v>
      </c>
      <c r="L66" s="172"/>
      <c r="M66" s="172"/>
      <c r="N66" s="172">
        <f>'将来負担比率（分子）の構造'!M$41</f>
        <v>22681</v>
      </c>
      <c r="O66" s="172"/>
      <c r="P66" s="172"/>
    </row>
    <row r="67" spans="1:16" x14ac:dyDescent="0.15">
      <c r="A67" s="172" t="s">
        <v>75</v>
      </c>
      <c r="B67" s="172" t="e">
        <f>NA()</f>
        <v>#N/A</v>
      </c>
      <c r="C67" s="172">
        <f>IF(ISNUMBER('将来負担比率（分子）の構造'!I$53), IF('将来負担比率（分子）の構造'!I$53 &lt; 0, 0, '将来負担比率（分子）の構造'!I$53), NA())</f>
        <v>674</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2395</v>
      </c>
      <c r="C72" s="176">
        <f>基金残高に係る経年分析!G55</f>
        <v>3269</v>
      </c>
      <c r="D72" s="176">
        <f>基金残高に係る経年分析!H55</f>
        <v>4126</v>
      </c>
    </row>
    <row r="73" spans="1:16" x14ac:dyDescent="0.15">
      <c r="A73" s="175" t="s">
        <v>78</v>
      </c>
      <c r="B73" s="176">
        <f>基金残高に係る経年分析!F56</f>
        <v>405</v>
      </c>
      <c r="C73" s="176">
        <f>基金残高に係る経年分析!G56</f>
        <v>592</v>
      </c>
      <c r="D73" s="176">
        <f>基金残高に係る経年分析!H56</f>
        <v>517</v>
      </c>
    </row>
    <row r="74" spans="1:16" x14ac:dyDescent="0.15">
      <c r="A74" s="175" t="s">
        <v>79</v>
      </c>
      <c r="B74" s="176">
        <f>基金残高に係る経年分析!F57</f>
        <v>5187</v>
      </c>
      <c r="C74" s="176">
        <f>基金残高に係る経年分析!G57</f>
        <v>3986</v>
      </c>
      <c r="D74" s="176">
        <f>基金残高に係る経年分析!H57</f>
        <v>3752</v>
      </c>
    </row>
  </sheetData>
  <sheetProtection algorithmName="SHA-512" hashValue="rPEJNKvt2OJZ5AICs3M+ef5hENuE6d6n2OHnDLg087T+kA0SoiqFh+K7xpfDXE0FdFoXOgrATqS7E7mc8QsReA==" saltValue="+pUkpvVqyRG0sHkAREJ4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8187089</v>
      </c>
      <c r="S5" s="619"/>
      <c r="T5" s="619"/>
      <c r="U5" s="619"/>
      <c r="V5" s="619"/>
      <c r="W5" s="619"/>
      <c r="X5" s="619"/>
      <c r="Y5" s="620"/>
      <c r="Z5" s="621">
        <v>28.4</v>
      </c>
      <c r="AA5" s="621"/>
      <c r="AB5" s="621"/>
      <c r="AC5" s="621"/>
      <c r="AD5" s="622">
        <v>7517318</v>
      </c>
      <c r="AE5" s="622"/>
      <c r="AF5" s="622"/>
      <c r="AG5" s="622"/>
      <c r="AH5" s="622"/>
      <c r="AI5" s="622"/>
      <c r="AJ5" s="622"/>
      <c r="AK5" s="622"/>
      <c r="AL5" s="623">
        <v>58.1</v>
      </c>
      <c r="AM5" s="624"/>
      <c r="AN5" s="624"/>
      <c r="AO5" s="625"/>
      <c r="AP5" s="615" t="s">
        <v>225</v>
      </c>
      <c r="AQ5" s="616"/>
      <c r="AR5" s="616"/>
      <c r="AS5" s="616"/>
      <c r="AT5" s="616"/>
      <c r="AU5" s="616"/>
      <c r="AV5" s="616"/>
      <c r="AW5" s="616"/>
      <c r="AX5" s="616"/>
      <c r="AY5" s="616"/>
      <c r="AZ5" s="616"/>
      <c r="BA5" s="616"/>
      <c r="BB5" s="616"/>
      <c r="BC5" s="616"/>
      <c r="BD5" s="616"/>
      <c r="BE5" s="616"/>
      <c r="BF5" s="617"/>
      <c r="BG5" s="629">
        <v>7517318</v>
      </c>
      <c r="BH5" s="630"/>
      <c r="BI5" s="630"/>
      <c r="BJ5" s="630"/>
      <c r="BK5" s="630"/>
      <c r="BL5" s="630"/>
      <c r="BM5" s="630"/>
      <c r="BN5" s="631"/>
      <c r="BO5" s="632">
        <v>91.8</v>
      </c>
      <c r="BP5" s="632"/>
      <c r="BQ5" s="632"/>
      <c r="BR5" s="632"/>
      <c r="BS5" s="633">
        <v>56823</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139848</v>
      </c>
      <c r="S6" s="630"/>
      <c r="T6" s="630"/>
      <c r="U6" s="630"/>
      <c r="V6" s="630"/>
      <c r="W6" s="630"/>
      <c r="X6" s="630"/>
      <c r="Y6" s="631"/>
      <c r="Z6" s="632">
        <v>0.5</v>
      </c>
      <c r="AA6" s="632"/>
      <c r="AB6" s="632"/>
      <c r="AC6" s="632"/>
      <c r="AD6" s="633">
        <v>139848</v>
      </c>
      <c r="AE6" s="633"/>
      <c r="AF6" s="633"/>
      <c r="AG6" s="633"/>
      <c r="AH6" s="633"/>
      <c r="AI6" s="633"/>
      <c r="AJ6" s="633"/>
      <c r="AK6" s="633"/>
      <c r="AL6" s="634">
        <v>1.1000000000000001</v>
      </c>
      <c r="AM6" s="635"/>
      <c r="AN6" s="635"/>
      <c r="AO6" s="636"/>
      <c r="AP6" s="626" t="s">
        <v>230</v>
      </c>
      <c r="AQ6" s="627"/>
      <c r="AR6" s="627"/>
      <c r="AS6" s="627"/>
      <c r="AT6" s="627"/>
      <c r="AU6" s="627"/>
      <c r="AV6" s="627"/>
      <c r="AW6" s="627"/>
      <c r="AX6" s="627"/>
      <c r="AY6" s="627"/>
      <c r="AZ6" s="627"/>
      <c r="BA6" s="627"/>
      <c r="BB6" s="627"/>
      <c r="BC6" s="627"/>
      <c r="BD6" s="627"/>
      <c r="BE6" s="627"/>
      <c r="BF6" s="628"/>
      <c r="BG6" s="629">
        <v>7517318</v>
      </c>
      <c r="BH6" s="630"/>
      <c r="BI6" s="630"/>
      <c r="BJ6" s="630"/>
      <c r="BK6" s="630"/>
      <c r="BL6" s="630"/>
      <c r="BM6" s="630"/>
      <c r="BN6" s="631"/>
      <c r="BO6" s="632">
        <v>91.8</v>
      </c>
      <c r="BP6" s="632"/>
      <c r="BQ6" s="632"/>
      <c r="BR6" s="632"/>
      <c r="BS6" s="633">
        <v>56823</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192969</v>
      </c>
      <c r="CS6" s="630"/>
      <c r="CT6" s="630"/>
      <c r="CU6" s="630"/>
      <c r="CV6" s="630"/>
      <c r="CW6" s="630"/>
      <c r="CX6" s="630"/>
      <c r="CY6" s="631"/>
      <c r="CZ6" s="623">
        <v>0.7</v>
      </c>
      <c r="DA6" s="624"/>
      <c r="DB6" s="624"/>
      <c r="DC6" s="643"/>
      <c r="DD6" s="638" t="s">
        <v>127</v>
      </c>
      <c r="DE6" s="630"/>
      <c r="DF6" s="630"/>
      <c r="DG6" s="630"/>
      <c r="DH6" s="630"/>
      <c r="DI6" s="630"/>
      <c r="DJ6" s="630"/>
      <c r="DK6" s="630"/>
      <c r="DL6" s="630"/>
      <c r="DM6" s="630"/>
      <c r="DN6" s="630"/>
      <c r="DO6" s="630"/>
      <c r="DP6" s="631"/>
      <c r="DQ6" s="638">
        <v>192969</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3389</v>
      </c>
      <c r="S7" s="630"/>
      <c r="T7" s="630"/>
      <c r="U7" s="630"/>
      <c r="V7" s="630"/>
      <c r="W7" s="630"/>
      <c r="X7" s="630"/>
      <c r="Y7" s="631"/>
      <c r="Z7" s="632">
        <v>0</v>
      </c>
      <c r="AA7" s="632"/>
      <c r="AB7" s="632"/>
      <c r="AC7" s="632"/>
      <c r="AD7" s="633">
        <v>3389</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3599708</v>
      </c>
      <c r="BH7" s="630"/>
      <c r="BI7" s="630"/>
      <c r="BJ7" s="630"/>
      <c r="BK7" s="630"/>
      <c r="BL7" s="630"/>
      <c r="BM7" s="630"/>
      <c r="BN7" s="631"/>
      <c r="BO7" s="632">
        <v>44</v>
      </c>
      <c r="BP7" s="632"/>
      <c r="BQ7" s="632"/>
      <c r="BR7" s="632"/>
      <c r="BS7" s="633">
        <v>56823</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4221278</v>
      </c>
      <c r="CS7" s="630"/>
      <c r="CT7" s="630"/>
      <c r="CU7" s="630"/>
      <c r="CV7" s="630"/>
      <c r="CW7" s="630"/>
      <c r="CX7" s="630"/>
      <c r="CY7" s="631"/>
      <c r="CZ7" s="632">
        <v>15.3</v>
      </c>
      <c r="DA7" s="632"/>
      <c r="DB7" s="632"/>
      <c r="DC7" s="632"/>
      <c r="DD7" s="638">
        <v>783330</v>
      </c>
      <c r="DE7" s="630"/>
      <c r="DF7" s="630"/>
      <c r="DG7" s="630"/>
      <c r="DH7" s="630"/>
      <c r="DI7" s="630"/>
      <c r="DJ7" s="630"/>
      <c r="DK7" s="630"/>
      <c r="DL7" s="630"/>
      <c r="DM7" s="630"/>
      <c r="DN7" s="630"/>
      <c r="DO7" s="630"/>
      <c r="DP7" s="631"/>
      <c r="DQ7" s="638">
        <v>2345276</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30754</v>
      </c>
      <c r="S8" s="630"/>
      <c r="T8" s="630"/>
      <c r="U8" s="630"/>
      <c r="V8" s="630"/>
      <c r="W8" s="630"/>
      <c r="X8" s="630"/>
      <c r="Y8" s="631"/>
      <c r="Z8" s="632">
        <v>0.1</v>
      </c>
      <c r="AA8" s="632"/>
      <c r="AB8" s="632"/>
      <c r="AC8" s="632"/>
      <c r="AD8" s="633">
        <v>30754</v>
      </c>
      <c r="AE8" s="633"/>
      <c r="AF8" s="633"/>
      <c r="AG8" s="633"/>
      <c r="AH8" s="633"/>
      <c r="AI8" s="633"/>
      <c r="AJ8" s="633"/>
      <c r="AK8" s="633"/>
      <c r="AL8" s="634">
        <v>0.2</v>
      </c>
      <c r="AM8" s="635"/>
      <c r="AN8" s="635"/>
      <c r="AO8" s="636"/>
      <c r="AP8" s="626" t="s">
        <v>236</v>
      </c>
      <c r="AQ8" s="627"/>
      <c r="AR8" s="627"/>
      <c r="AS8" s="627"/>
      <c r="AT8" s="627"/>
      <c r="AU8" s="627"/>
      <c r="AV8" s="627"/>
      <c r="AW8" s="627"/>
      <c r="AX8" s="627"/>
      <c r="AY8" s="627"/>
      <c r="AZ8" s="627"/>
      <c r="BA8" s="627"/>
      <c r="BB8" s="627"/>
      <c r="BC8" s="627"/>
      <c r="BD8" s="627"/>
      <c r="BE8" s="627"/>
      <c r="BF8" s="628"/>
      <c r="BG8" s="629">
        <v>111684</v>
      </c>
      <c r="BH8" s="630"/>
      <c r="BI8" s="630"/>
      <c r="BJ8" s="630"/>
      <c r="BK8" s="630"/>
      <c r="BL8" s="630"/>
      <c r="BM8" s="630"/>
      <c r="BN8" s="631"/>
      <c r="BO8" s="632">
        <v>1.4</v>
      </c>
      <c r="BP8" s="632"/>
      <c r="BQ8" s="632"/>
      <c r="BR8" s="632"/>
      <c r="BS8" s="633" t="s">
        <v>127</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11176075</v>
      </c>
      <c r="CS8" s="630"/>
      <c r="CT8" s="630"/>
      <c r="CU8" s="630"/>
      <c r="CV8" s="630"/>
      <c r="CW8" s="630"/>
      <c r="CX8" s="630"/>
      <c r="CY8" s="631"/>
      <c r="CZ8" s="632">
        <v>40.5</v>
      </c>
      <c r="DA8" s="632"/>
      <c r="DB8" s="632"/>
      <c r="DC8" s="632"/>
      <c r="DD8" s="638">
        <v>111669</v>
      </c>
      <c r="DE8" s="630"/>
      <c r="DF8" s="630"/>
      <c r="DG8" s="630"/>
      <c r="DH8" s="630"/>
      <c r="DI8" s="630"/>
      <c r="DJ8" s="630"/>
      <c r="DK8" s="630"/>
      <c r="DL8" s="630"/>
      <c r="DM8" s="630"/>
      <c r="DN8" s="630"/>
      <c r="DO8" s="630"/>
      <c r="DP8" s="631"/>
      <c r="DQ8" s="638">
        <v>4608413</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35274</v>
      </c>
      <c r="S9" s="630"/>
      <c r="T9" s="630"/>
      <c r="U9" s="630"/>
      <c r="V9" s="630"/>
      <c r="W9" s="630"/>
      <c r="X9" s="630"/>
      <c r="Y9" s="631"/>
      <c r="Z9" s="632">
        <v>0.1</v>
      </c>
      <c r="AA9" s="632"/>
      <c r="AB9" s="632"/>
      <c r="AC9" s="632"/>
      <c r="AD9" s="633">
        <v>35274</v>
      </c>
      <c r="AE9" s="633"/>
      <c r="AF9" s="633"/>
      <c r="AG9" s="633"/>
      <c r="AH9" s="633"/>
      <c r="AI9" s="633"/>
      <c r="AJ9" s="633"/>
      <c r="AK9" s="633"/>
      <c r="AL9" s="634">
        <v>0.3</v>
      </c>
      <c r="AM9" s="635"/>
      <c r="AN9" s="635"/>
      <c r="AO9" s="636"/>
      <c r="AP9" s="626" t="s">
        <v>239</v>
      </c>
      <c r="AQ9" s="627"/>
      <c r="AR9" s="627"/>
      <c r="AS9" s="627"/>
      <c r="AT9" s="627"/>
      <c r="AU9" s="627"/>
      <c r="AV9" s="627"/>
      <c r="AW9" s="627"/>
      <c r="AX9" s="627"/>
      <c r="AY9" s="627"/>
      <c r="AZ9" s="627"/>
      <c r="BA9" s="627"/>
      <c r="BB9" s="627"/>
      <c r="BC9" s="627"/>
      <c r="BD9" s="627"/>
      <c r="BE9" s="627"/>
      <c r="BF9" s="628"/>
      <c r="BG9" s="629">
        <v>3108265</v>
      </c>
      <c r="BH9" s="630"/>
      <c r="BI9" s="630"/>
      <c r="BJ9" s="630"/>
      <c r="BK9" s="630"/>
      <c r="BL9" s="630"/>
      <c r="BM9" s="630"/>
      <c r="BN9" s="631"/>
      <c r="BO9" s="632">
        <v>38</v>
      </c>
      <c r="BP9" s="632"/>
      <c r="BQ9" s="632"/>
      <c r="BR9" s="632"/>
      <c r="BS9" s="633" t="s">
        <v>127</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1733810</v>
      </c>
      <c r="CS9" s="630"/>
      <c r="CT9" s="630"/>
      <c r="CU9" s="630"/>
      <c r="CV9" s="630"/>
      <c r="CW9" s="630"/>
      <c r="CX9" s="630"/>
      <c r="CY9" s="631"/>
      <c r="CZ9" s="632">
        <v>6.3</v>
      </c>
      <c r="DA9" s="632"/>
      <c r="DB9" s="632"/>
      <c r="DC9" s="632"/>
      <c r="DD9" s="638" t="s">
        <v>127</v>
      </c>
      <c r="DE9" s="630"/>
      <c r="DF9" s="630"/>
      <c r="DG9" s="630"/>
      <c r="DH9" s="630"/>
      <c r="DI9" s="630"/>
      <c r="DJ9" s="630"/>
      <c r="DK9" s="630"/>
      <c r="DL9" s="630"/>
      <c r="DM9" s="630"/>
      <c r="DN9" s="630"/>
      <c r="DO9" s="630"/>
      <c r="DP9" s="631"/>
      <c r="DQ9" s="638">
        <v>1101413</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176106</v>
      </c>
      <c r="BH10" s="630"/>
      <c r="BI10" s="630"/>
      <c r="BJ10" s="630"/>
      <c r="BK10" s="630"/>
      <c r="BL10" s="630"/>
      <c r="BM10" s="630"/>
      <c r="BN10" s="631"/>
      <c r="BO10" s="632">
        <v>2.2000000000000002</v>
      </c>
      <c r="BP10" s="632"/>
      <c r="BQ10" s="632"/>
      <c r="BR10" s="632"/>
      <c r="BS10" s="633" t="s">
        <v>127</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v>59337</v>
      </c>
      <c r="CS10" s="630"/>
      <c r="CT10" s="630"/>
      <c r="CU10" s="630"/>
      <c r="CV10" s="630"/>
      <c r="CW10" s="630"/>
      <c r="CX10" s="630"/>
      <c r="CY10" s="631"/>
      <c r="CZ10" s="632">
        <v>0.2</v>
      </c>
      <c r="DA10" s="632"/>
      <c r="DB10" s="632"/>
      <c r="DC10" s="632"/>
      <c r="DD10" s="638" t="s">
        <v>127</v>
      </c>
      <c r="DE10" s="630"/>
      <c r="DF10" s="630"/>
      <c r="DG10" s="630"/>
      <c r="DH10" s="630"/>
      <c r="DI10" s="630"/>
      <c r="DJ10" s="630"/>
      <c r="DK10" s="630"/>
      <c r="DL10" s="630"/>
      <c r="DM10" s="630"/>
      <c r="DN10" s="630"/>
      <c r="DO10" s="630"/>
      <c r="DP10" s="631"/>
      <c r="DQ10" s="638">
        <v>14295</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1414460</v>
      </c>
      <c r="S11" s="630"/>
      <c r="T11" s="630"/>
      <c r="U11" s="630"/>
      <c r="V11" s="630"/>
      <c r="W11" s="630"/>
      <c r="X11" s="630"/>
      <c r="Y11" s="631"/>
      <c r="Z11" s="634">
        <v>4.9000000000000004</v>
      </c>
      <c r="AA11" s="635"/>
      <c r="AB11" s="635"/>
      <c r="AC11" s="647"/>
      <c r="AD11" s="638">
        <v>1414460</v>
      </c>
      <c r="AE11" s="630"/>
      <c r="AF11" s="630"/>
      <c r="AG11" s="630"/>
      <c r="AH11" s="630"/>
      <c r="AI11" s="630"/>
      <c r="AJ11" s="630"/>
      <c r="AK11" s="631"/>
      <c r="AL11" s="634">
        <v>10.9</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203653</v>
      </c>
      <c r="BH11" s="630"/>
      <c r="BI11" s="630"/>
      <c r="BJ11" s="630"/>
      <c r="BK11" s="630"/>
      <c r="BL11" s="630"/>
      <c r="BM11" s="630"/>
      <c r="BN11" s="631"/>
      <c r="BO11" s="632">
        <v>2.5</v>
      </c>
      <c r="BP11" s="632"/>
      <c r="BQ11" s="632"/>
      <c r="BR11" s="632"/>
      <c r="BS11" s="633">
        <v>56823</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145326</v>
      </c>
      <c r="CS11" s="630"/>
      <c r="CT11" s="630"/>
      <c r="CU11" s="630"/>
      <c r="CV11" s="630"/>
      <c r="CW11" s="630"/>
      <c r="CX11" s="630"/>
      <c r="CY11" s="631"/>
      <c r="CZ11" s="632">
        <v>0.5</v>
      </c>
      <c r="DA11" s="632"/>
      <c r="DB11" s="632"/>
      <c r="DC11" s="632"/>
      <c r="DD11" s="638" t="s">
        <v>127</v>
      </c>
      <c r="DE11" s="630"/>
      <c r="DF11" s="630"/>
      <c r="DG11" s="630"/>
      <c r="DH11" s="630"/>
      <c r="DI11" s="630"/>
      <c r="DJ11" s="630"/>
      <c r="DK11" s="630"/>
      <c r="DL11" s="630"/>
      <c r="DM11" s="630"/>
      <c r="DN11" s="630"/>
      <c r="DO11" s="630"/>
      <c r="DP11" s="631"/>
      <c r="DQ11" s="638">
        <v>130668</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127</v>
      </c>
      <c r="AA12" s="632"/>
      <c r="AB12" s="632"/>
      <c r="AC12" s="632"/>
      <c r="AD12" s="633" t="s">
        <v>127</v>
      </c>
      <c r="AE12" s="633"/>
      <c r="AF12" s="633"/>
      <c r="AG12" s="633"/>
      <c r="AH12" s="633"/>
      <c r="AI12" s="633"/>
      <c r="AJ12" s="633"/>
      <c r="AK12" s="633"/>
      <c r="AL12" s="634" t="s">
        <v>127</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3236365</v>
      </c>
      <c r="BH12" s="630"/>
      <c r="BI12" s="630"/>
      <c r="BJ12" s="630"/>
      <c r="BK12" s="630"/>
      <c r="BL12" s="630"/>
      <c r="BM12" s="630"/>
      <c r="BN12" s="631"/>
      <c r="BO12" s="632">
        <v>39.5</v>
      </c>
      <c r="BP12" s="632"/>
      <c r="BQ12" s="632"/>
      <c r="BR12" s="632"/>
      <c r="BS12" s="633" t="s">
        <v>127</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1116090</v>
      </c>
      <c r="CS12" s="630"/>
      <c r="CT12" s="630"/>
      <c r="CU12" s="630"/>
      <c r="CV12" s="630"/>
      <c r="CW12" s="630"/>
      <c r="CX12" s="630"/>
      <c r="CY12" s="631"/>
      <c r="CZ12" s="632">
        <v>4</v>
      </c>
      <c r="DA12" s="632"/>
      <c r="DB12" s="632"/>
      <c r="DC12" s="632"/>
      <c r="DD12" s="638" t="s">
        <v>127</v>
      </c>
      <c r="DE12" s="630"/>
      <c r="DF12" s="630"/>
      <c r="DG12" s="630"/>
      <c r="DH12" s="630"/>
      <c r="DI12" s="630"/>
      <c r="DJ12" s="630"/>
      <c r="DK12" s="630"/>
      <c r="DL12" s="630"/>
      <c r="DM12" s="630"/>
      <c r="DN12" s="630"/>
      <c r="DO12" s="630"/>
      <c r="DP12" s="631"/>
      <c r="DQ12" s="638">
        <v>328053</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127</v>
      </c>
      <c r="AE13" s="633"/>
      <c r="AF13" s="633"/>
      <c r="AG13" s="633"/>
      <c r="AH13" s="633"/>
      <c r="AI13" s="633"/>
      <c r="AJ13" s="633"/>
      <c r="AK13" s="633"/>
      <c r="AL13" s="634" t="s">
        <v>127</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3204427</v>
      </c>
      <c r="BH13" s="630"/>
      <c r="BI13" s="630"/>
      <c r="BJ13" s="630"/>
      <c r="BK13" s="630"/>
      <c r="BL13" s="630"/>
      <c r="BM13" s="630"/>
      <c r="BN13" s="631"/>
      <c r="BO13" s="632">
        <v>39.1</v>
      </c>
      <c r="BP13" s="632"/>
      <c r="BQ13" s="632"/>
      <c r="BR13" s="632"/>
      <c r="BS13" s="633" t="s">
        <v>127</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2427605</v>
      </c>
      <c r="CS13" s="630"/>
      <c r="CT13" s="630"/>
      <c r="CU13" s="630"/>
      <c r="CV13" s="630"/>
      <c r="CW13" s="630"/>
      <c r="CX13" s="630"/>
      <c r="CY13" s="631"/>
      <c r="CZ13" s="632">
        <v>8.8000000000000007</v>
      </c>
      <c r="DA13" s="632"/>
      <c r="DB13" s="632"/>
      <c r="DC13" s="632"/>
      <c r="DD13" s="638">
        <v>491281</v>
      </c>
      <c r="DE13" s="630"/>
      <c r="DF13" s="630"/>
      <c r="DG13" s="630"/>
      <c r="DH13" s="630"/>
      <c r="DI13" s="630"/>
      <c r="DJ13" s="630"/>
      <c r="DK13" s="630"/>
      <c r="DL13" s="630"/>
      <c r="DM13" s="630"/>
      <c r="DN13" s="630"/>
      <c r="DO13" s="630"/>
      <c r="DP13" s="631"/>
      <c r="DQ13" s="638">
        <v>1790180</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148679</v>
      </c>
      <c r="BH14" s="630"/>
      <c r="BI14" s="630"/>
      <c r="BJ14" s="630"/>
      <c r="BK14" s="630"/>
      <c r="BL14" s="630"/>
      <c r="BM14" s="630"/>
      <c r="BN14" s="631"/>
      <c r="BO14" s="632">
        <v>1.8</v>
      </c>
      <c r="BP14" s="632"/>
      <c r="BQ14" s="632"/>
      <c r="BR14" s="632"/>
      <c r="BS14" s="633" t="s">
        <v>127</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708439</v>
      </c>
      <c r="CS14" s="630"/>
      <c r="CT14" s="630"/>
      <c r="CU14" s="630"/>
      <c r="CV14" s="630"/>
      <c r="CW14" s="630"/>
      <c r="CX14" s="630"/>
      <c r="CY14" s="631"/>
      <c r="CZ14" s="632">
        <v>2.6</v>
      </c>
      <c r="DA14" s="632"/>
      <c r="DB14" s="632"/>
      <c r="DC14" s="632"/>
      <c r="DD14" s="638" t="s">
        <v>127</v>
      </c>
      <c r="DE14" s="630"/>
      <c r="DF14" s="630"/>
      <c r="DG14" s="630"/>
      <c r="DH14" s="630"/>
      <c r="DI14" s="630"/>
      <c r="DJ14" s="630"/>
      <c r="DK14" s="630"/>
      <c r="DL14" s="630"/>
      <c r="DM14" s="630"/>
      <c r="DN14" s="630"/>
      <c r="DO14" s="630"/>
      <c r="DP14" s="631"/>
      <c r="DQ14" s="638">
        <v>686548</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532566</v>
      </c>
      <c r="BH15" s="630"/>
      <c r="BI15" s="630"/>
      <c r="BJ15" s="630"/>
      <c r="BK15" s="630"/>
      <c r="BL15" s="630"/>
      <c r="BM15" s="630"/>
      <c r="BN15" s="631"/>
      <c r="BO15" s="632">
        <v>6.5</v>
      </c>
      <c r="BP15" s="632"/>
      <c r="BQ15" s="632"/>
      <c r="BR15" s="632"/>
      <c r="BS15" s="633" t="s">
        <v>127</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3732899</v>
      </c>
      <c r="CS15" s="630"/>
      <c r="CT15" s="630"/>
      <c r="CU15" s="630"/>
      <c r="CV15" s="630"/>
      <c r="CW15" s="630"/>
      <c r="CX15" s="630"/>
      <c r="CY15" s="631"/>
      <c r="CZ15" s="632">
        <v>13.5</v>
      </c>
      <c r="DA15" s="632"/>
      <c r="DB15" s="632"/>
      <c r="DC15" s="632"/>
      <c r="DD15" s="638">
        <v>1269123</v>
      </c>
      <c r="DE15" s="630"/>
      <c r="DF15" s="630"/>
      <c r="DG15" s="630"/>
      <c r="DH15" s="630"/>
      <c r="DI15" s="630"/>
      <c r="DJ15" s="630"/>
      <c r="DK15" s="630"/>
      <c r="DL15" s="630"/>
      <c r="DM15" s="630"/>
      <c r="DN15" s="630"/>
      <c r="DO15" s="630"/>
      <c r="DP15" s="631"/>
      <c r="DQ15" s="638">
        <v>1984322</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12893</v>
      </c>
      <c r="S16" s="630"/>
      <c r="T16" s="630"/>
      <c r="U16" s="630"/>
      <c r="V16" s="630"/>
      <c r="W16" s="630"/>
      <c r="X16" s="630"/>
      <c r="Y16" s="631"/>
      <c r="Z16" s="632">
        <v>0</v>
      </c>
      <c r="AA16" s="632"/>
      <c r="AB16" s="632"/>
      <c r="AC16" s="632"/>
      <c r="AD16" s="633">
        <v>12893</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37153</v>
      </c>
      <c r="CS16" s="630"/>
      <c r="CT16" s="630"/>
      <c r="CU16" s="630"/>
      <c r="CV16" s="630"/>
      <c r="CW16" s="630"/>
      <c r="CX16" s="630"/>
      <c r="CY16" s="631"/>
      <c r="CZ16" s="632">
        <v>0.1</v>
      </c>
      <c r="DA16" s="632"/>
      <c r="DB16" s="632"/>
      <c r="DC16" s="632"/>
      <c r="DD16" s="638" t="s">
        <v>127</v>
      </c>
      <c r="DE16" s="630"/>
      <c r="DF16" s="630"/>
      <c r="DG16" s="630"/>
      <c r="DH16" s="630"/>
      <c r="DI16" s="630"/>
      <c r="DJ16" s="630"/>
      <c r="DK16" s="630"/>
      <c r="DL16" s="630"/>
      <c r="DM16" s="630"/>
      <c r="DN16" s="630"/>
      <c r="DO16" s="630"/>
      <c r="DP16" s="631"/>
      <c r="DQ16" s="638">
        <v>14327</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69119</v>
      </c>
      <c r="S17" s="630"/>
      <c r="T17" s="630"/>
      <c r="U17" s="630"/>
      <c r="V17" s="630"/>
      <c r="W17" s="630"/>
      <c r="X17" s="630"/>
      <c r="Y17" s="631"/>
      <c r="Z17" s="632">
        <v>0.2</v>
      </c>
      <c r="AA17" s="632"/>
      <c r="AB17" s="632"/>
      <c r="AC17" s="632"/>
      <c r="AD17" s="633">
        <v>69119</v>
      </c>
      <c r="AE17" s="633"/>
      <c r="AF17" s="633"/>
      <c r="AG17" s="633"/>
      <c r="AH17" s="633"/>
      <c r="AI17" s="633"/>
      <c r="AJ17" s="633"/>
      <c r="AK17" s="633"/>
      <c r="AL17" s="634">
        <v>0.5</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2011616</v>
      </c>
      <c r="CS17" s="630"/>
      <c r="CT17" s="630"/>
      <c r="CU17" s="630"/>
      <c r="CV17" s="630"/>
      <c r="CW17" s="630"/>
      <c r="CX17" s="630"/>
      <c r="CY17" s="631"/>
      <c r="CZ17" s="632">
        <v>7.3</v>
      </c>
      <c r="DA17" s="632"/>
      <c r="DB17" s="632"/>
      <c r="DC17" s="632"/>
      <c r="DD17" s="638" t="s">
        <v>127</v>
      </c>
      <c r="DE17" s="630"/>
      <c r="DF17" s="630"/>
      <c r="DG17" s="630"/>
      <c r="DH17" s="630"/>
      <c r="DI17" s="630"/>
      <c r="DJ17" s="630"/>
      <c r="DK17" s="630"/>
      <c r="DL17" s="630"/>
      <c r="DM17" s="630"/>
      <c r="DN17" s="630"/>
      <c r="DO17" s="630"/>
      <c r="DP17" s="631"/>
      <c r="DQ17" s="638">
        <v>1821849</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181092</v>
      </c>
      <c r="S18" s="630"/>
      <c r="T18" s="630"/>
      <c r="U18" s="630"/>
      <c r="V18" s="630"/>
      <c r="W18" s="630"/>
      <c r="X18" s="630"/>
      <c r="Y18" s="631"/>
      <c r="Z18" s="632">
        <v>0.6</v>
      </c>
      <c r="AA18" s="632"/>
      <c r="AB18" s="632"/>
      <c r="AC18" s="632"/>
      <c r="AD18" s="633">
        <v>168476</v>
      </c>
      <c r="AE18" s="633"/>
      <c r="AF18" s="633"/>
      <c r="AG18" s="633"/>
      <c r="AH18" s="633"/>
      <c r="AI18" s="633"/>
      <c r="AJ18" s="633"/>
      <c r="AK18" s="633"/>
      <c r="AL18" s="634">
        <v>1.2999999523162842</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74309</v>
      </c>
      <c r="S19" s="630"/>
      <c r="T19" s="630"/>
      <c r="U19" s="630"/>
      <c r="V19" s="630"/>
      <c r="W19" s="630"/>
      <c r="X19" s="630"/>
      <c r="Y19" s="631"/>
      <c r="Z19" s="632">
        <v>0.3</v>
      </c>
      <c r="AA19" s="632"/>
      <c r="AB19" s="632"/>
      <c r="AC19" s="632"/>
      <c r="AD19" s="633">
        <v>74309</v>
      </c>
      <c r="AE19" s="633"/>
      <c r="AF19" s="633"/>
      <c r="AG19" s="633"/>
      <c r="AH19" s="633"/>
      <c r="AI19" s="633"/>
      <c r="AJ19" s="633"/>
      <c r="AK19" s="633"/>
      <c r="AL19" s="634">
        <v>0.6</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v>669771</v>
      </c>
      <c r="BH19" s="630"/>
      <c r="BI19" s="630"/>
      <c r="BJ19" s="630"/>
      <c r="BK19" s="630"/>
      <c r="BL19" s="630"/>
      <c r="BM19" s="630"/>
      <c r="BN19" s="631"/>
      <c r="BO19" s="632">
        <v>8.1999999999999993</v>
      </c>
      <c r="BP19" s="632"/>
      <c r="BQ19" s="632"/>
      <c r="BR19" s="632"/>
      <c r="BS19" s="633" t="s">
        <v>127</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3610</v>
      </c>
      <c r="S20" s="630"/>
      <c r="T20" s="630"/>
      <c r="U20" s="630"/>
      <c r="V20" s="630"/>
      <c r="W20" s="630"/>
      <c r="X20" s="630"/>
      <c r="Y20" s="631"/>
      <c r="Z20" s="632">
        <v>0</v>
      </c>
      <c r="AA20" s="632"/>
      <c r="AB20" s="632"/>
      <c r="AC20" s="632"/>
      <c r="AD20" s="633">
        <v>3610</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v>669771</v>
      </c>
      <c r="BH20" s="630"/>
      <c r="BI20" s="630"/>
      <c r="BJ20" s="630"/>
      <c r="BK20" s="630"/>
      <c r="BL20" s="630"/>
      <c r="BM20" s="630"/>
      <c r="BN20" s="631"/>
      <c r="BO20" s="632">
        <v>8.1999999999999993</v>
      </c>
      <c r="BP20" s="632"/>
      <c r="BQ20" s="632"/>
      <c r="BR20" s="632"/>
      <c r="BS20" s="633" t="s">
        <v>127</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27562597</v>
      </c>
      <c r="CS20" s="630"/>
      <c r="CT20" s="630"/>
      <c r="CU20" s="630"/>
      <c r="CV20" s="630"/>
      <c r="CW20" s="630"/>
      <c r="CX20" s="630"/>
      <c r="CY20" s="631"/>
      <c r="CZ20" s="632">
        <v>100</v>
      </c>
      <c r="DA20" s="632"/>
      <c r="DB20" s="632"/>
      <c r="DC20" s="632"/>
      <c r="DD20" s="638">
        <v>2655403</v>
      </c>
      <c r="DE20" s="630"/>
      <c r="DF20" s="630"/>
      <c r="DG20" s="630"/>
      <c r="DH20" s="630"/>
      <c r="DI20" s="630"/>
      <c r="DJ20" s="630"/>
      <c r="DK20" s="630"/>
      <c r="DL20" s="630"/>
      <c r="DM20" s="630"/>
      <c r="DN20" s="630"/>
      <c r="DO20" s="630"/>
      <c r="DP20" s="631"/>
      <c r="DQ20" s="638">
        <v>15018313</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2448</v>
      </c>
      <c r="S21" s="630"/>
      <c r="T21" s="630"/>
      <c r="U21" s="630"/>
      <c r="V21" s="630"/>
      <c r="W21" s="630"/>
      <c r="X21" s="630"/>
      <c r="Y21" s="631"/>
      <c r="Z21" s="632">
        <v>0</v>
      </c>
      <c r="AA21" s="632"/>
      <c r="AB21" s="632"/>
      <c r="AC21" s="632"/>
      <c r="AD21" s="633">
        <v>2448</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127</v>
      </c>
      <c r="BH21" s="630"/>
      <c r="BI21" s="630"/>
      <c r="BJ21" s="630"/>
      <c r="BK21" s="630"/>
      <c r="BL21" s="630"/>
      <c r="BM21" s="630"/>
      <c r="BN21" s="631"/>
      <c r="BO21" s="632" t="s">
        <v>127</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276</v>
      </c>
      <c r="C22" s="666"/>
      <c r="D22" s="666"/>
      <c r="E22" s="666"/>
      <c r="F22" s="666"/>
      <c r="G22" s="666"/>
      <c r="H22" s="666"/>
      <c r="I22" s="666"/>
      <c r="J22" s="666"/>
      <c r="K22" s="666"/>
      <c r="L22" s="666"/>
      <c r="M22" s="666"/>
      <c r="N22" s="666"/>
      <c r="O22" s="666"/>
      <c r="P22" s="666"/>
      <c r="Q22" s="667"/>
      <c r="R22" s="629">
        <v>100725</v>
      </c>
      <c r="S22" s="630"/>
      <c r="T22" s="630"/>
      <c r="U22" s="630"/>
      <c r="V22" s="630"/>
      <c r="W22" s="630"/>
      <c r="X22" s="630"/>
      <c r="Y22" s="631"/>
      <c r="Z22" s="632">
        <v>0.3</v>
      </c>
      <c r="AA22" s="632"/>
      <c r="AB22" s="632"/>
      <c r="AC22" s="632"/>
      <c r="AD22" s="633">
        <v>88109</v>
      </c>
      <c r="AE22" s="633"/>
      <c r="AF22" s="633"/>
      <c r="AG22" s="633"/>
      <c r="AH22" s="633"/>
      <c r="AI22" s="633"/>
      <c r="AJ22" s="633"/>
      <c r="AK22" s="633"/>
      <c r="AL22" s="634">
        <v>0.69999998807907104</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4008061</v>
      </c>
      <c r="S23" s="630"/>
      <c r="T23" s="630"/>
      <c r="U23" s="630"/>
      <c r="V23" s="630"/>
      <c r="W23" s="630"/>
      <c r="X23" s="630"/>
      <c r="Y23" s="631"/>
      <c r="Z23" s="632">
        <v>13.9</v>
      </c>
      <c r="AA23" s="632"/>
      <c r="AB23" s="632"/>
      <c r="AC23" s="632"/>
      <c r="AD23" s="633">
        <v>3362985</v>
      </c>
      <c r="AE23" s="633"/>
      <c r="AF23" s="633"/>
      <c r="AG23" s="633"/>
      <c r="AH23" s="633"/>
      <c r="AI23" s="633"/>
      <c r="AJ23" s="633"/>
      <c r="AK23" s="633"/>
      <c r="AL23" s="634">
        <v>26</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v>669771</v>
      </c>
      <c r="BH23" s="630"/>
      <c r="BI23" s="630"/>
      <c r="BJ23" s="630"/>
      <c r="BK23" s="630"/>
      <c r="BL23" s="630"/>
      <c r="BM23" s="630"/>
      <c r="BN23" s="631"/>
      <c r="BO23" s="632">
        <v>8.1999999999999993</v>
      </c>
      <c r="BP23" s="632"/>
      <c r="BQ23" s="632"/>
      <c r="BR23" s="632"/>
      <c r="BS23" s="633" t="s">
        <v>127</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0" t="s">
        <v>284</v>
      </c>
      <c r="DM23" s="661"/>
      <c r="DN23" s="661"/>
      <c r="DO23" s="661"/>
      <c r="DP23" s="661"/>
      <c r="DQ23" s="661"/>
      <c r="DR23" s="661"/>
      <c r="DS23" s="661"/>
      <c r="DT23" s="661"/>
      <c r="DU23" s="661"/>
      <c r="DV23" s="662"/>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3362985</v>
      </c>
      <c r="S24" s="630"/>
      <c r="T24" s="630"/>
      <c r="U24" s="630"/>
      <c r="V24" s="630"/>
      <c r="W24" s="630"/>
      <c r="X24" s="630"/>
      <c r="Y24" s="631"/>
      <c r="Z24" s="632">
        <v>11.7</v>
      </c>
      <c r="AA24" s="632"/>
      <c r="AB24" s="632"/>
      <c r="AC24" s="632"/>
      <c r="AD24" s="633">
        <v>3362985</v>
      </c>
      <c r="AE24" s="633"/>
      <c r="AF24" s="633"/>
      <c r="AG24" s="633"/>
      <c r="AH24" s="633"/>
      <c r="AI24" s="633"/>
      <c r="AJ24" s="633"/>
      <c r="AK24" s="633"/>
      <c r="AL24" s="634">
        <v>26</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13351449</v>
      </c>
      <c r="CS24" s="619"/>
      <c r="CT24" s="619"/>
      <c r="CU24" s="619"/>
      <c r="CV24" s="619"/>
      <c r="CW24" s="619"/>
      <c r="CX24" s="619"/>
      <c r="CY24" s="620"/>
      <c r="CZ24" s="623">
        <v>48.4</v>
      </c>
      <c r="DA24" s="624"/>
      <c r="DB24" s="624"/>
      <c r="DC24" s="643"/>
      <c r="DD24" s="671">
        <v>6867501</v>
      </c>
      <c r="DE24" s="619"/>
      <c r="DF24" s="619"/>
      <c r="DG24" s="619"/>
      <c r="DH24" s="619"/>
      <c r="DI24" s="619"/>
      <c r="DJ24" s="619"/>
      <c r="DK24" s="620"/>
      <c r="DL24" s="671">
        <v>6586680</v>
      </c>
      <c r="DM24" s="619"/>
      <c r="DN24" s="619"/>
      <c r="DO24" s="619"/>
      <c r="DP24" s="619"/>
      <c r="DQ24" s="619"/>
      <c r="DR24" s="619"/>
      <c r="DS24" s="619"/>
      <c r="DT24" s="619"/>
      <c r="DU24" s="619"/>
      <c r="DV24" s="620"/>
      <c r="DW24" s="623">
        <v>48.4</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351538</v>
      </c>
      <c r="S25" s="630"/>
      <c r="T25" s="630"/>
      <c r="U25" s="630"/>
      <c r="V25" s="630"/>
      <c r="W25" s="630"/>
      <c r="X25" s="630"/>
      <c r="Y25" s="631"/>
      <c r="Z25" s="632">
        <v>1.2</v>
      </c>
      <c r="AA25" s="632"/>
      <c r="AB25" s="632"/>
      <c r="AC25" s="632"/>
      <c r="AD25" s="633" t="s">
        <v>127</v>
      </c>
      <c r="AE25" s="633"/>
      <c r="AF25" s="633"/>
      <c r="AG25" s="633"/>
      <c r="AH25" s="633"/>
      <c r="AI25" s="633"/>
      <c r="AJ25" s="633"/>
      <c r="AK25" s="633"/>
      <c r="AL25" s="634" t="s">
        <v>127</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3409178</v>
      </c>
      <c r="CS25" s="668"/>
      <c r="CT25" s="668"/>
      <c r="CU25" s="668"/>
      <c r="CV25" s="668"/>
      <c r="CW25" s="668"/>
      <c r="CX25" s="668"/>
      <c r="CY25" s="669"/>
      <c r="CZ25" s="634">
        <v>12.4</v>
      </c>
      <c r="DA25" s="663"/>
      <c r="DB25" s="663"/>
      <c r="DC25" s="670"/>
      <c r="DD25" s="638">
        <v>3168657</v>
      </c>
      <c r="DE25" s="668"/>
      <c r="DF25" s="668"/>
      <c r="DG25" s="668"/>
      <c r="DH25" s="668"/>
      <c r="DI25" s="668"/>
      <c r="DJ25" s="668"/>
      <c r="DK25" s="669"/>
      <c r="DL25" s="638">
        <v>3064589</v>
      </c>
      <c r="DM25" s="668"/>
      <c r="DN25" s="668"/>
      <c r="DO25" s="668"/>
      <c r="DP25" s="668"/>
      <c r="DQ25" s="668"/>
      <c r="DR25" s="668"/>
      <c r="DS25" s="668"/>
      <c r="DT25" s="668"/>
      <c r="DU25" s="668"/>
      <c r="DV25" s="669"/>
      <c r="DW25" s="634">
        <v>22.5</v>
      </c>
      <c r="DX25" s="663"/>
      <c r="DY25" s="663"/>
      <c r="DZ25" s="663"/>
      <c r="EA25" s="663"/>
      <c r="EB25" s="663"/>
      <c r="EC25" s="664"/>
    </row>
    <row r="26" spans="2:133" ht="11.25" customHeight="1" x14ac:dyDescent="0.15">
      <c r="B26" s="626" t="s">
        <v>292</v>
      </c>
      <c r="C26" s="627"/>
      <c r="D26" s="627"/>
      <c r="E26" s="627"/>
      <c r="F26" s="627"/>
      <c r="G26" s="627"/>
      <c r="H26" s="627"/>
      <c r="I26" s="627"/>
      <c r="J26" s="627"/>
      <c r="K26" s="627"/>
      <c r="L26" s="627"/>
      <c r="M26" s="627"/>
      <c r="N26" s="627"/>
      <c r="O26" s="627"/>
      <c r="P26" s="627"/>
      <c r="Q26" s="628"/>
      <c r="R26" s="629">
        <v>293538</v>
      </c>
      <c r="S26" s="630"/>
      <c r="T26" s="630"/>
      <c r="U26" s="630"/>
      <c r="V26" s="630"/>
      <c r="W26" s="630"/>
      <c r="X26" s="630"/>
      <c r="Y26" s="631"/>
      <c r="Z26" s="632">
        <v>1</v>
      </c>
      <c r="AA26" s="632"/>
      <c r="AB26" s="632"/>
      <c r="AC26" s="632"/>
      <c r="AD26" s="633" t="s">
        <v>127</v>
      </c>
      <c r="AE26" s="633"/>
      <c r="AF26" s="633"/>
      <c r="AG26" s="633"/>
      <c r="AH26" s="633"/>
      <c r="AI26" s="633"/>
      <c r="AJ26" s="633"/>
      <c r="AK26" s="633"/>
      <c r="AL26" s="634" t="s">
        <v>127</v>
      </c>
      <c r="AM26" s="635"/>
      <c r="AN26" s="635"/>
      <c r="AO26" s="636"/>
      <c r="AP26" s="648" t="s">
        <v>293</v>
      </c>
      <c r="AQ26" s="678"/>
      <c r="AR26" s="678"/>
      <c r="AS26" s="678"/>
      <c r="AT26" s="678"/>
      <c r="AU26" s="678"/>
      <c r="AV26" s="678"/>
      <c r="AW26" s="678"/>
      <c r="AX26" s="678"/>
      <c r="AY26" s="678"/>
      <c r="AZ26" s="678"/>
      <c r="BA26" s="678"/>
      <c r="BB26" s="678"/>
      <c r="BC26" s="678"/>
      <c r="BD26" s="678"/>
      <c r="BE26" s="678"/>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2163086</v>
      </c>
      <c r="CS26" s="630"/>
      <c r="CT26" s="630"/>
      <c r="CU26" s="630"/>
      <c r="CV26" s="630"/>
      <c r="CW26" s="630"/>
      <c r="CX26" s="630"/>
      <c r="CY26" s="631"/>
      <c r="CZ26" s="634">
        <v>7.8</v>
      </c>
      <c r="DA26" s="663"/>
      <c r="DB26" s="663"/>
      <c r="DC26" s="670"/>
      <c r="DD26" s="638">
        <v>2038763</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3"/>
      <c r="DY26" s="663"/>
      <c r="DZ26" s="663"/>
      <c r="EA26" s="663"/>
      <c r="EB26" s="663"/>
      <c r="EC26" s="664"/>
    </row>
    <row r="27" spans="2:133" ht="11.25" customHeight="1" x14ac:dyDescent="0.15">
      <c r="B27" s="626" t="s">
        <v>295</v>
      </c>
      <c r="C27" s="627"/>
      <c r="D27" s="627"/>
      <c r="E27" s="627"/>
      <c r="F27" s="627"/>
      <c r="G27" s="627"/>
      <c r="H27" s="627"/>
      <c r="I27" s="627"/>
      <c r="J27" s="627"/>
      <c r="K27" s="627"/>
      <c r="L27" s="627"/>
      <c r="M27" s="627"/>
      <c r="N27" s="627"/>
      <c r="O27" s="627"/>
      <c r="P27" s="627"/>
      <c r="Q27" s="628"/>
      <c r="R27" s="629">
        <v>14081979</v>
      </c>
      <c r="S27" s="630"/>
      <c r="T27" s="630"/>
      <c r="U27" s="630"/>
      <c r="V27" s="630"/>
      <c r="W27" s="630"/>
      <c r="X27" s="630"/>
      <c r="Y27" s="631"/>
      <c r="Z27" s="632">
        <v>48.8</v>
      </c>
      <c r="AA27" s="632"/>
      <c r="AB27" s="632"/>
      <c r="AC27" s="632"/>
      <c r="AD27" s="633">
        <v>12754516</v>
      </c>
      <c r="AE27" s="633"/>
      <c r="AF27" s="633"/>
      <c r="AG27" s="633"/>
      <c r="AH27" s="633"/>
      <c r="AI27" s="633"/>
      <c r="AJ27" s="633"/>
      <c r="AK27" s="633"/>
      <c r="AL27" s="634">
        <v>98.599998474121094</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8187089</v>
      </c>
      <c r="BH27" s="630"/>
      <c r="BI27" s="630"/>
      <c r="BJ27" s="630"/>
      <c r="BK27" s="630"/>
      <c r="BL27" s="630"/>
      <c r="BM27" s="630"/>
      <c r="BN27" s="631"/>
      <c r="BO27" s="632">
        <v>100</v>
      </c>
      <c r="BP27" s="632"/>
      <c r="BQ27" s="632"/>
      <c r="BR27" s="632"/>
      <c r="BS27" s="633">
        <v>56823</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7930655</v>
      </c>
      <c r="CS27" s="668"/>
      <c r="CT27" s="668"/>
      <c r="CU27" s="668"/>
      <c r="CV27" s="668"/>
      <c r="CW27" s="668"/>
      <c r="CX27" s="668"/>
      <c r="CY27" s="669"/>
      <c r="CZ27" s="634">
        <v>28.8</v>
      </c>
      <c r="DA27" s="663"/>
      <c r="DB27" s="663"/>
      <c r="DC27" s="670"/>
      <c r="DD27" s="638">
        <v>1876995</v>
      </c>
      <c r="DE27" s="668"/>
      <c r="DF27" s="668"/>
      <c r="DG27" s="668"/>
      <c r="DH27" s="668"/>
      <c r="DI27" s="668"/>
      <c r="DJ27" s="668"/>
      <c r="DK27" s="669"/>
      <c r="DL27" s="638">
        <v>1700242</v>
      </c>
      <c r="DM27" s="668"/>
      <c r="DN27" s="668"/>
      <c r="DO27" s="668"/>
      <c r="DP27" s="668"/>
      <c r="DQ27" s="668"/>
      <c r="DR27" s="668"/>
      <c r="DS27" s="668"/>
      <c r="DT27" s="668"/>
      <c r="DU27" s="668"/>
      <c r="DV27" s="669"/>
      <c r="DW27" s="634">
        <v>12.5</v>
      </c>
      <c r="DX27" s="663"/>
      <c r="DY27" s="663"/>
      <c r="DZ27" s="663"/>
      <c r="EA27" s="663"/>
      <c r="EB27" s="663"/>
      <c r="EC27" s="664"/>
    </row>
    <row r="28" spans="2:133" ht="11.25" customHeight="1" x14ac:dyDescent="0.15">
      <c r="B28" s="626" t="s">
        <v>298</v>
      </c>
      <c r="C28" s="627"/>
      <c r="D28" s="627"/>
      <c r="E28" s="627"/>
      <c r="F28" s="627"/>
      <c r="G28" s="627"/>
      <c r="H28" s="627"/>
      <c r="I28" s="627"/>
      <c r="J28" s="627"/>
      <c r="K28" s="627"/>
      <c r="L28" s="627"/>
      <c r="M28" s="627"/>
      <c r="N28" s="627"/>
      <c r="O28" s="627"/>
      <c r="P28" s="627"/>
      <c r="Q28" s="628"/>
      <c r="R28" s="629">
        <v>10510</v>
      </c>
      <c r="S28" s="630"/>
      <c r="T28" s="630"/>
      <c r="U28" s="630"/>
      <c r="V28" s="630"/>
      <c r="W28" s="630"/>
      <c r="X28" s="630"/>
      <c r="Y28" s="631"/>
      <c r="Z28" s="632">
        <v>0</v>
      </c>
      <c r="AA28" s="632"/>
      <c r="AB28" s="632"/>
      <c r="AC28" s="632"/>
      <c r="AD28" s="633">
        <v>10510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2011616</v>
      </c>
      <c r="CS28" s="630"/>
      <c r="CT28" s="630"/>
      <c r="CU28" s="630"/>
      <c r="CV28" s="630"/>
      <c r="CW28" s="630"/>
      <c r="CX28" s="630"/>
      <c r="CY28" s="631"/>
      <c r="CZ28" s="634">
        <v>7.3</v>
      </c>
      <c r="DA28" s="663"/>
      <c r="DB28" s="663"/>
      <c r="DC28" s="670"/>
      <c r="DD28" s="638">
        <v>1821849</v>
      </c>
      <c r="DE28" s="630"/>
      <c r="DF28" s="630"/>
      <c r="DG28" s="630"/>
      <c r="DH28" s="630"/>
      <c r="DI28" s="630"/>
      <c r="DJ28" s="630"/>
      <c r="DK28" s="631"/>
      <c r="DL28" s="638">
        <v>1821849</v>
      </c>
      <c r="DM28" s="630"/>
      <c r="DN28" s="630"/>
      <c r="DO28" s="630"/>
      <c r="DP28" s="630"/>
      <c r="DQ28" s="630"/>
      <c r="DR28" s="630"/>
      <c r="DS28" s="630"/>
      <c r="DT28" s="630"/>
      <c r="DU28" s="630"/>
      <c r="DV28" s="631"/>
      <c r="DW28" s="634">
        <v>13.4</v>
      </c>
      <c r="DX28" s="663"/>
      <c r="DY28" s="663"/>
      <c r="DZ28" s="663"/>
      <c r="EA28" s="663"/>
      <c r="EB28" s="663"/>
      <c r="EC28" s="664"/>
    </row>
    <row r="29" spans="2:133" ht="11.25" customHeight="1" x14ac:dyDescent="0.15">
      <c r="B29" s="626" t="s">
        <v>300</v>
      </c>
      <c r="C29" s="627"/>
      <c r="D29" s="627"/>
      <c r="E29" s="627"/>
      <c r="F29" s="627"/>
      <c r="G29" s="627"/>
      <c r="H29" s="627"/>
      <c r="I29" s="627"/>
      <c r="J29" s="627"/>
      <c r="K29" s="627"/>
      <c r="L29" s="627"/>
      <c r="M29" s="627"/>
      <c r="N29" s="627"/>
      <c r="O29" s="627"/>
      <c r="P29" s="627"/>
      <c r="Q29" s="628"/>
      <c r="R29" s="629">
        <v>96249</v>
      </c>
      <c r="S29" s="630"/>
      <c r="T29" s="630"/>
      <c r="U29" s="630"/>
      <c r="V29" s="630"/>
      <c r="W29" s="630"/>
      <c r="X29" s="630"/>
      <c r="Y29" s="631"/>
      <c r="Z29" s="632">
        <v>0.3</v>
      </c>
      <c r="AA29" s="632"/>
      <c r="AB29" s="632"/>
      <c r="AC29" s="632"/>
      <c r="AD29" s="633" t="s">
        <v>127</v>
      </c>
      <c r="AE29" s="633"/>
      <c r="AF29" s="633"/>
      <c r="AG29" s="633"/>
      <c r="AH29" s="633"/>
      <c r="AI29" s="633"/>
      <c r="AJ29" s="633"/>
      <c r="AK29" s="633"/>
      <c r="AL29" s="634" t="s">
        <v>127</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301</v>
      </c>
      <c r="CE29" s="673"/>
      <c r="CF29" s="644" t="s">
        <v>70</v>
      </c>
      <c r="CG29" s="645"/>
      <c r="CH29" s="645"/>
      <c r="CI29" s="645"/>
      <c r="CJ29" s="645"/>
      <c r="CK29" s="645"/>
      <c r="CL29" s="645"/>
      <c r="CM29" s="645"/>
      <c r="CN29" s="645"/>
      <c r="CO29" s="645"/>
      <c r="CP29" s="645"/>
      <c r="CQ29" s="646"/>
      <c r="CR29" s="629">
        <v>2011579</v>
      </c>
      <c r="CS29" s="668"/>
      <c r="CT29" s="668"/>
      <c r="CU29" s="668"/>
      <c r="CV29" s="668"/>
      <c r="CW29" s="668"/>
      <c r="CX29" s="668"/>
      <c r="CY29" s="669"/>
      <c r="CZ29" s="634">
        <v>7.3</v>
      </c>
      <c r="DA29" s="663"/>
      <c r="DB29" s="663"/>
      <c r="DC29" s="670"/>
      <c r="DD29" s="638">
        <v>1821812</v>
      </c>
      <c r="DE29" s="668"/>
      <c r="DF29" s="668"/>
      <c r="DG29" s="668"/>
      <c r="DH29" s="668"/>
      <c r="DI29" s="668"/>
      <c r="DJ29" s="668"/>
      <c r="DK29" s="669"/>
      <c r="DL29" s="638">
        <v>1821812</v>
      </c>
      <c r="DM29" s="668"/>
      <c r="DN29" s="668"/>
      <c r="DO29" s="668"/>
      <c r="DP29" s="668"/>
      <c r="DQ29" s="668"/>
      <c r="DR29" s="668"/>
      <c r="DS29" s="668"/>
      <c r="DT29" s="668"/>
      <c r="DU29" s="668"/>
      <c r="DV29" s="669"/>
      <c r="DW29" s="634">
        <v>13.4</v>
      </c>
      <c r="DX29" s="663"/>
      <c r="DY29" s="663"/>
      <c r="DZ29" s="663"/>
      <c r="EA29" s="663"/>
      <c r="EB29" s="663"/>
      <c r="EC29" s="664"/>
    </row>
    <row r="30" spans="2:133" ht="11.25" customHeight="1" x14ac:dyDescent="0.15">
      <c r="B30" s="626" t="s">
        <v>302</v>
      </c>
      <c r="C30" s="627"/>
      <c r="D30" s="627"/>
      <c r="E30" s="627"/>
      <c r="F30" s="627"/>
      <c r="G30" s="627"/>
      <c r="H30" s="627"/>
      <c r="I30" s="627"/>
      <c r="J30" s="627"/>
      <c r="K30" s="627"/>
      <c r="L30" s="627"/>
      <c r="M30" s="627"/>
      <c r="N30" s="627"/>
      <c r="O30" s="627"/>
      <c r="P30" s="627"/>
      <c r="Q30" s="628"/>
      <c r="R30" s="629">
        <v>348592</v>
      </c>
      <c r="S30" s="630"/>
      <c r="T30" s="630"/>
      <c r="U30" s="630"/>
      <c r="V30" s="630"/>
      <c r="W30" s="630"/>
      <c r="X30" s="630"/>
      <c r="Y30" s="631"/>
      <c r="Z30" s="632">
        <v>1.2</v>
      </c>
      <c r="AA30" s="632"/>
      <c r="AB30" s="632"/>
      <c r="AC30" s="632"/>
      <c r="AD30" s="633">
        <v>47038</v>
      </c>
      <c r="AE30" s="633"/>
      <c r="AF30" s="633"/>
      <c r="AG30" s="633"/>
      <c r="AH30" s="633"/>
      <c r="AI30" s="633"/>
      <c r="AJ30" s="633"/>
      <c r="AK30" s="633"/>
      <c r="AL30" s="634">
        <v>0.4</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303</v>
      </c>
      <c r="BH30" s="682"/>
      <c r="BI30" s="682"/>
      <c r="BJ30" s="682"/>
      <c r="BK30" s="682"/>
      <c r="BL30" s="682"/>
      <c r="BM30" s="682"/>
      <c r="BN30" s="682"/>
      <c r="BO30" s="682"/>
      <c r="BP30" s="682"/>
      <c r="BQ30" s="683"/>
      <c r="BR30" s="608" t="s">
        <v>304</v>
      </c>
      <c r="BS30" s="682"/>
      <c r="BT30" s="682"/>
      <c r="BU30" s="682"/>
      <c r="BV30" s="682"/>
      <c r="BW30" s="682"/>
      <c r="BX30" s="682"/>
      <c r="BY30" s="682"/>
      <c r="BZ30" s="682"/>
      <c r="CA30" s="682"/>
      <c r="CB30" s="683"/>
      <c r="CD30" s="674"/>
      <c r="CE30" s="675"/>
      <c r="CF30" s="644" t="s">
        <v>305</v>
      </c>
      <c r="CG30" s="645"/>
      <c r="CH30" s="645"/>
      <c r="CI30" s="645"/>
      <c r="CJ30" s="645"/>
      <c r="CK30" s="645"/>
      <c r="CL30" s="645"/>
      <c r="CM30" s="645"/>
      <c r="CN30" s="645"/>
      <c r="CO30" s="645"/>
      <c r="CP30" s="645"/>
      <c r="CQ30" s="646"/>
      <c r="CR30" s="629">
        <v>1919876</v>
      </c>
      <c r="CS30" s="630"/>
      <c r="CT30" s="630"/>
      <c r="CU30" s="630"/>
      <c r="CV30" s="630"/>
      <c r="CW30" s="630"/>
      <c r="CX30" s="630"/>
      <c r="CY30" s="631"/>
      <c r="CZ30" s="634">
        <v>7</v>
      </c>
      <c r="DA30" s="663"/>
      <c r="DB30" s="663"/>
      <c r="DC30" s="670"/>
      <c r="DD30" s="638">
        <v>1731261</v>
      </c>
      <c r="DE30" s="630"/>
      <c r="DF30" s="630"/>
      <c r="DG30" s="630"/>
      <c r="DH30" s="630"/>
      <c r="DI30" s="630"/>
      <c r="DJ30" s="630"/>
      <c r="DK30" s="631"/>
      <c r="DL30" s="638">
        <v>1731261</v>
      </c>
      <c r="DM30" s="630"/>
      <c r="DN30" s="630"/>
      <c r="DO30" s="630"/>
      <c r="DP30" s="630"/>
      <c r="DQ30" s="630"/>
      <c r="DR30" s="630"/>
      <c r="DS30" s="630"/>
      <c r="DT30" s="630"/>
      <c r="DU30" s="630"/>
      <c r="DV30" s="631"/>
      <c r="DW30" s="634">
        <v>12.7</v>
      </c>
      <c r="DX30" s="663"/>
      <c r="DY30" s="663"/>
      <c r="DZ30" s="663"/>
      <c r="EA30" s="663"/>
      <c r="EB30" s="663"/>
      <c r="EC30" s="664"/>
    </row>
    <row r="31" spans="2:133" ht="11.25" customHeight="1" x14ac:dyDescent="0.15">
      <c r="B31" s="626" t="s">
        <v>306</v>
      </c>
      <c r="C31" s="627"/>
      <c r="D31" s="627"/>
      <c r="E31" s="627"/>
      <c r="F31" s="627"/>
      <c r="G31" s="627"/>
      <c r="H31" s="627"/>
      <c r="I31" s="627"/>
      <c r="J31" s="627"/>
      <c r="K31" s="627"/>
      <c r="L31" s="627"/>
      <c r="M31" s="627"/>
      <c r="N31" s="627"/>
      <c r="O31" s="627"/>
      <c r="P31" s="627"/>
      <c r="Q31" s="628"/>
      <c r="R31" s="629">
        <v>78952</v>
      </c>
      <c r="S31" s="630"/>
      <c r="T31" s="630"/>
      <c r="U31" s="630"/>
      <c r="V31" s="630"/>
      <c r="W31" s="630"/>
      <c r="X31" s="630"/>
      <c r="Y31" s="631"/>
      <c r="Z31" s="632">
        <v>0.3</v>
      </c>
      <c r="AA31" s="632"/>
      <c r="AB31" s="632"/>
      <c r="AC31" s="632"/>
      <c r="AD31" s="633" t="s">
        <v>127</v>
      </c>
      <c r="AE31" s="633"/>
      <c r="AF31" s="633"/>
      <c r="AG31" s="633"/>
      <c r="AH31" s="633"/>
      <c r="AI31" s="633"/>
      <c r="AJ31" s="633"/>
      <c r="AK31" s="633"/>
      <c r="AL31" s="634" t="s">
        <v>127</v>
      </c>
      <c r="AM31" s="635"/>
      <c r="AN31" s="635"/>
      <c r="AO31" s="636"/>
      <c r="AP31" s="686" t="s">
        <v>307</v>
      </c>
      <c r="AQ31" s="687"/>
      <c r="AR31" s="687"/>
      <c r="AS31" s="687"/>
      <c r="AT31" s="692" t="s">
        <v>308</v>
      </c>
      <c r="AU31" s="366"/>
      <c r="AV31" s="366"/>
      <c r="AW31" s="366"/>
      <c r="AX31" s="615" t="s">
        <v>187</v>
      </c>
      <c r="AY31" s="616"/>
      <c r="AZ31" s="616"/>
      <c r="BA31" s="616"/>
      <c r="BB31" s="616"/>
      <c r="BC31" s="616"/>
      <c r="BD31" s="616"/>
      <c r="BE31" s="616"/>
      <c r="BF31" s="617"/>
      <c r="BG31" s="697">
        <v>99.3</v>
      </c>
      <c r="BH31" s="684"/>
      <c r="BI31" s="684"/>
      <c r="BJ31" s="684"/>
      <c r="BK31" s="684"/>
      <c r="BL31" s="684"/>
      <c r="BM31" s="624">
        <v>98.1</v>
      </c>
      <c r="BN31" s="684"/>
      <c r="BO31" s="684"/>
      <c r="BP31" s="684"/>
      <c r="BQ31" s="685"/>
      <c r="BR31" s="697">
        <v>98.9</v>
      </c>
      <c r="BS31" s="684"/>
      <c r="BT31" s="684"/>
      <c r="BU31" s="684"/>
      <c r="BV31" s="684"/>
      <c r="BW31" s="684"/>
      <c r="BX31" s="624">
        <v>97.6</v>
      </c>
      <c r="BY31" s="684"/>
      <c r="BZ31" s="684"/>
      <c r="CA31" s="684"/>
      <c r="CB31" s="685"/>
      <c r="CD31" s="674"/>
      <c r="CE31" s="675"/>
      <c r="CF31" s="644" t="s">
        <v>309</v>
      </c>
      <c r="CG31" s="645"/>
      <c r="CH31" s="645"/>
      <c r="CI31" s="645"/>
      <c r="CJ31" s="645"/>
      <c r="CK31" s="645"/>
      <c r="CL31" s="645"/>
      <c r="CM31" s="645"/>
      <c r="CN31" s="645"/>
      <c r="CO31" s="645"/>
      <c r="CP31" s="645"/>
      <c r="CQ31" s="646"/>
      <c r="CR31" s="629">
        <v>91703</v>
      </c>
      <c r="CS31" s="668"/>
      <c r="CT31" s="668"/>
      <c r="CU31" s="668"/>
      <c r="CV31" s="668"/>
      <c r="CW31" s="668"/>
      <c r="CX31" s="668"/>
      <c r="CY31" s="669"/>
      <c r="CZ31" s="634">
        <v>0.3</v>
      </c>
      <c r="DA31" s="663"/>
      <c r="DB31" s="663"/>
      <c r="DC31" s="670"/>
      <c r="DD31" s="638">
        <v>90551</v>
      </c>
      <c r="DE31" s="668"/>
      <c r="DF31" s="668"/>
      <c r="DG31" s="668"/>
      <c r="DH31" s="668"/>
      <c r="DI31" s="668"/>
      <c r="DJ31" s="668"/>
      <c r="DK31" s="669"/>
      <c r="DL31" s="638">
        <v>90551</v>
      </c>
      <c r="DM31" s="668"/>
      <c r="DN31" s="668"/>
      <c r="DO31" s="668"/>
      <c r="DP31" s="668"/>
      <c r="DQ31" s="668"/>
      <c r="DR31" s="668"/>
      <c r="DS31" s="668"/>
      <c r="DT31" s="668"/>
      <c r="DU31" s="668"/>
      <c r="DV31" s="669"/>
      <c r="DW31" s="634">
        <v>0.7</v>
      </c>
      <c r="DX31" s="663"/>
      <c r="DY31" s="663"/>
      <c r="DZ31" s="663"/>
      <c r="EA31" s="663"/>
      <c r="EB31" s="663"/>
      <c r="EC31" s="664"/>
    </row>
    <row r="32" spans="2:133" ht="11.25" customHeight="1" x14ac:dyDescent="0.15">
      <c r="B32" s="626" t="s">
        <v>310</v>
      </c>
      <c r="C32" s="627"/>
      <c r="D32" s="627"/>
      <c r="E32" s="627"/>
      <c r="F32" s="627"/>
      <c r="G32" s="627"/>
      <c r="H32" s="627"/>
      <c r="I32" s="627"/>
      <c r="J32" s="627"/>
      <c r="K32" s="627"/>
      <c r="L32" s="627"/>
      <c r="M32" s="627"/>
      <c r="N32" s="627"/>
      <c r="O32" s="627"/>
      <c r="P32" s="627"/>
      <c r="Q32" s="628"/>
      <c r="R32" s="629">
        <v>7884399</v>
      </c>
      <c r="S32" s="630"/>
      <c r="T32" s="630"/>
      <c r="U32" s="630"/>
      <c r="V32" s="630"/>
      <c r="W32" s="630"/>
      <c r="X32" s="630"/>
      <c r="Y32" s="631"/>
      <c r="Z32" s="632">
        <v>27.3</v>
      </c>
      <c r="AA32" s="632"/>
      <c r="AB32" s="632"/>
      <c r="AC32" s="632"/>
      <c r="AD32" s="633" t="s">
        <v>127</v>
      </c>
      <c r="AE32" s="633"/>
      <c r="AF32" s="633"/>
      <c r="AG32" s="633"/>
      <c r="AH32" s="633"/>
      <c r="AI32" s="633"/>
      <c r="AJ32" s="633"/>
      <c r="AK32" s="633"/>
      <c r="AL32" s="634" t="s">
        <v>127</v>
      </c>
      <c r="AM32" s="635"/>
      <c r="AN32" s="635"/>
      <c r="AO32" s="636"/>
      <c r="AP32" s="688"/>
      <c r="AQ32" s="689"/>
      <c r="AR32" s="689"/>
      <c r="AS32" s="689"/>
      <c r="AT32" s="693"/>
      <c r="AU32" s="362" t="s">
        <v>311</v>
      </c>
      <c r="AV32" s="362"/>
      <c r="AW32" s="362"/>
      <c r="AX32" s="626" t="s">
        <v>312</v>
      </c>
      <c r="AY32" s="627"/>
      <c r="AZ32" s="627"/>
      <c r="BA32" s="627"/>
      <c r="BB32" s="627"/>
      <c r="BC32" s="627"/>
      <c r="BD32" s="627"/>
      <c r="BE32" s="627"/>
      <c r="BF32" s="628"/>
      <c r="BG32" s="698">
        <v>98.9</v>
      </c>
      <c r="BH32" s="668"/>
      <c r="BI32" s="668"/>
      <c r="BJ32" s="668"/>
      <c r="BK32" s="668"/>
      <c r="BL32" s="668"/>
      <c r="BM32" s="635">
        <v>97</v>
      </c>
      <c r="BN32" s="695"/>
      <c r="BO32" s="695"/>
      <c r="BP32" s="695"/>
      <c r="BQ32" s="696"/>
      <c r="BR32" s="698">
        <v>98.8</v>
      </c>
      <c r="BS32" s="668"/>
      <c r="BT32" s="668"/>
      <c r="BU32" s="668"/>
      <c r="BV32" s="668"/>
      <c r="BW32" s="668"/>
      <c r="BX32" s="635">
        <v>96.8</v>
      </c>
      <c r="BY32" s="695"/>
      <c r="BZ32" s="695"/>
      <c r="CA32" s="695"/>
      <c r="CB32" s="696"/>
      <c r="CD32" s="676"/>
      <c r="CE32" s="677"/>
      <c r="CF32" s="644" t="s">
        <v>313</v>
      </c>
      <c r="CG32" s="645"/>
      <c r="CH32" s="645"/>
      <c r="CI32" s="645"/>
      <c r="CJ32" s="645"/>
      <c r="CK32" s="645"/>
      <c r="CL32" s="645"/>
      <c r="CM32" s="645"/>
      <c r="CN32" s="645"/>
      <c r="CO32" s="645"/>
      <c r="CP32" s="645"/>
      <c r="CQ32" s="646"/>
      <c r="CR32" s="629">
        <v>37</v>
      </c>
      <c r="CS32" s="630"/>
      <c r="CT32" s="630"/>
      <c r="CU32" s="630"/>
      <c r="CV32" s="630"/>
      <c r="CW32" s="630"/>
      <c r="CX32" s="630"/>
      <c r="CY32" s="631"/>
      <c r="CZ32" s="634">
        <v>0</v>
      </c>
      <c r="DA32" s="663"/>
      <c r="DB32" s="663"/>
      <c r="DC32" s="670"/>
      <c r="DD32" s="638">
        <v>37</v>
      </c>
      <c r="DE32" s="630"/>
      <c r="DF32" s="630"/>
      <c r="DG32" s="630"/>
      <c r="DH32" s="630"/>
      <c r="DI32" s="630"/>
      <c r="DJ32" s="630"/>
      <c r="DK32" s="631"/>
      <c r="DL32" s="638">
        <v>37</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314</v>
      </c>
      <c r="C33" s="666"/>
      <c r="D33" s="666"/>
      <c r="E33" s="666"/>
      <c r="F33" s="666"/>
      <c r="G33" s="666"/>
      <c r="H33" s="666"/>
      <c r="I33" s="666"/>
      <c r="J33" s="666"/>
      <c r="K33" s="666"/>
      <c r="L33" s="666"/>
      <c r="M33" s="666"/>
      <c r="N33" s="666"/>
      <c r="O33" s="666"/>
      <c r="P33" s="666"/>
      <c r="Q33" s="667"/>
      <c r="R33" s="629">
        <v>25845</v>
      </c>
      <c r="S33" s="630"/>
      <c r="T33" s="630"/>
      <c r="U33" s="630"/>
      <c r="V33" s="630"/>
      <c r="W33" s="630"/>
      <c r="X33" s="630"/>
      <c r="Y33" s="631"/>
      <c r="Z33" s="632">
        <v>0.1</v>
      </c>
      <c r="AA33" s="632"/>
      <c r="AB33" s="632"/>
      <c r="AC33" s="632"/>
      <c r="AD33" s="633">
        <v>25845</v>
      </c>
      <c r="AE33" s="633"/>
      <c r="AF33" s="633"/>
      <c r="AG33" s="633"/>
      <c r="AH33" s="633"/>
      <c r="AI33" s="633"/>
      <c r="AJ33" s="633"/>
      <c r="AK33" s="633"/>
      <c r="AL33" s="634">
        <v>0.2</v>
      </c>
      <c r="AM33" s="635"/>
      <c r="AN33" s="635"/>
      <c r="AO33" s="636"/>
      <c r="AP33" s="690"/>
      <c r="AQ33" s="691"/>
      <c r="AR33" s="691"/>
      <c r="AS33" s="691"/>
      <c r="AT33" s="694"/>
      <c r="AU33" s="360"/>
      <c r="AV33" s="360"/>
      <c r="AW33" s="360"/>
      <c r="AX33" s="679" t="s">
        <v>315</v>
      </c>
      <c r="AY33" s="680"/>
      <c r="AZ33" s="680"/>
      <c r="BA33" s="680"/>
      <c r="BB33" s="680"/>
      <c r="BC33" s="680"/>
      <c r="BD33" s="680"/>
      <c r="BE33" s="680"/>
      <c r="BF33" s="681"/>
      <c r="BG33" s="699">
        <v>99.5</v>
      </c>
      <c r="BH33" s="700"/>
      <c r="BI33" s="700"/>
      <c r="BJ33" s="700"/>
      <c r="BK33" s="700"/>
      <c r="BL33" s="700"/>
      <c r="BM33" s="701">
        <v>99</v>
      </c>
      <c r="BN33" s="700"/>
      <c r="BO33" s="700"/>
      <c r="BP33" s="700"/>
      <c r="BQ33" s="702"/>
      <c r="BR33" s="699">
        <v>98.9</v>
      </c>
      <c r="BS33" s="700"/>
      <c r="BT33" s="700"/>
      <c r="BU33" s="700"/>
      <c r="BV33" s="700"/>
      <c r="BW33" s="700"/>
      <c r="BX33" s="701">
        <v>98.1</v>
      </c>
      <c r="BY33" s="700"/>
      <c r="BZ33" s="700"/>
      <c r="CA33" s="700"/>
      <c r="CB33" s="702"/>
      <c r="CD33" s="644" t="s">
        <v>316</v>
      </c>
      <c r="CE33" s="645"/>
      <c r="CF33" s="645"/>
      <c r="CG33" s="645"/>
      <c r="CH33" s="645"/>
      <c r="CI33" s="645"/>
      <c r="CJ33" s="645"/>
      <c r="CK33" s="645"/>
      <c r="CL33" s="645"/>
      <c r="CM33" s="645"/>
      <c r="CN33" s="645"/>
      <c r="CO33" s="645"/>
      <c r="CP33" s="645"/>
      <c r="CQ33" s="646"/>
      <c r="CR33" s="629">
        <v>11518592</v>
      </c>
      <c r="CS33" s="668"/>
      <c r="CT33" s="668"/>
      <c r="CU33" s="668"/>
      <c r="CV33" s="668"/>
      <c r="CW33" s="668"/>
      <c r="CX33" s="668"/>
      <c r="CY33" s="669"/>
      <c r="CZ33" s="634">
        <v>41.8</v>
      </c>
      <c r="DA33" s="663"/>
      <c r="DB33" s="663"/>
      <c r="DC33" s="670"/>
      <c r="DD33" s="638">
        <v>7924332</v>
      </c>
      <c r="DE33" s="668"/>
      <c r="DF33" s="668"/>
      <c r="DG33" s="668"/>
      <c r="DH33" s="668"/>
      <c r="DI33" s="668"/>
      <c r="DJ33" s="668"/>
      <c r="DK33" s="669"/>
      <c r="DL33" s="638">
        <v>6484409</v>
      </c>
      <c r="DM33" s="668"/>
      <c r="DN33" s="668"/>
      <c r="DO33" s="668"/>
      <c r="DP33" s="668"/>
      <c r="DQ33" s="668"/>
      <c r="DR33" s="668"/>
      <c r="DS33" s="668"/>
      <c r="DT33" s="668"/>
      <c r="DU33" s="668"/>
      <c r="DV33" s="669"/>
      <c r="DW33" s="634">
        <v>47.6</v>
      </c>
      <c r="DX33" s="663"/>
      <c r="DY33" s="663"/>
      <c r="DZ33" s="663"/>
      <c r="EA33" s="663"/>
      <c r="EB33" s="663"/>
      <c r="EC33" s="664"/>
    </row>
    <row r="34" spans="2:133" ht="11.25" customHeight="1" x14ac:dyDescent="0.15">
      <c r="B34" s="626" t="s">
        <v>317</v>
      </c>
      <c r="C34" s="627"/>
      <c r="D34" s="627"/>
      <c r="E34" s="627"/>
      <c r="F34" s="627"/>
      <c r="G34" s="627"/>
      <c r="H34" s="627"/>
      <c r="I34" s="627"/>
      <c r="J34" s="627"/>
      <c r="K34" s="627"/>
      <c r="L34" s="627"/>
      <c r="M34" s="627"/>
      <c r="N34" s="627"/>
      <c r="O34" s="627"/>
      <c r="P34" s="627"/>
      <c r="Q34" s="628"/>
      <c r="R34" s="629">
        <v>2237067</v>
      </c>
      <c r="S34" s="630"/>
      <c r="T34" s="630"/>
      <c r="U34" s="630"/>
      <c r="V34" s="630"/>
      <c r="W34" s="630"/>
      <c r="X34" s="630"/>
      <c r="Y34" s="631"/>
      <c r="Z34" s="632">
        <v>7.8</v>
      </c>
      <c r="AA34" s="632"/>
      <c r="AB34" s="632"/>
      <c r="AC34" s="632"/>
      <c r="AD34" s="633" t="s">
        <v>127</v>
      </c>
      <c r="AE34" s="633"/>
      <c r="AF34" s="633"/>
      <c r="AG34" s="633"/>
      <c r="AH34" s="633"/>
      <c r="AI34" s="633"/>
      <c r="AJ34" s="633"/>
      <c r="AK34" s="633"/>
      <c r="AL34" s="634" t="s">
        <v>127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318</v>
      </c>
      <c r="CE34" s="645"/>
      <c r="CF34" s="645"/>
      <c r="CG34" s="645"/>
      <c r="CH34" s="645"/>
      <c r="CI34" s="645"/>
      <c r="CJ34" s="645"/>
      <c r="CK34" s="645"/>
      <c r="CL34" s="645"/>
      <c r="CM34" s="645"/>
      <c r="CN34" s="645"/>
      <c r="CO34" s="645"/>
      <c r="CP34" s="645"/>
      <c r="CQ34" s="646"/>
      <c r="CR34" s="629">
        <v>4418852</v>
      </c>
      <c r="CS34" s="630"/>
      <c r="CT34" s="630"/>
      <c r="CU34" s="630"/>
      <c r="CV34" s="630"/>
      <c r="CW34" s="630"/>
      <c r="CX34" s="630"/>
      <c r="CY34" s="631"/>
      <c r="CZ34" s="634">
        <v>16</v>
      </c>
      <c r="DA34" s="663"/>
      <c r="DB34" s="663"/>
      <c r="DC34" s="670"/>
      <c r="DD34" s="638">
        <v>3027439</v>
      </c>
      <c r="DE34" s="630"/>
      <c r="DF34" s="630"/>
      <c r="DG34" s="630"/>
      <c r="DH34" s="630"/>
      <c r="DI34" s="630"/>
      <c r="DJ34" s="630"/>
      <c r="DK34" s="631"/>
      <c r="DL34" s="638">
        <v>2615551</v>
      </c>
      <c r="DM34" s="630"/>
      <c r="DN34" s="630"/>
      <c r="DO34" s="630"/>
      <c r="DP34" s="630"/>
      <c r="DQ34" s="630"/>
      <c r="DR34" s="630"/>
      <c r="DS34" s="630"/>
      <c r="DT34" s="630"/>
      <c r="DU34" s="630"/>
      <c r="DV34" s="631"/>
      <c r="DW34" s="634">
        <v>19.2</v>
      </c>
      <c r="DX34" s="663"/>
      <c r="DY34" s="663"/>
      <c r="DZ34" s="663"/>
      <c r="EA34" s="663"/>
      <c r="EB34" s="663"/>
      <c r="EC34" s="664"/>
    </row>
    <row r="35" spans="2:133" ht="11.25" customHeight="1" x14ac:dyDescent="0.15">
      <c r="B35" s="626" t="s">
        <v>319</v>
      </c>
      <c r="C35" s="627"/>
      <c r="D35" s="627"/>
      <c r="E35" s="627"/>
      <c r="F35" s="627"/>
      <c r="G35" s="627"/>
      <c r="H35" s="627"/>
      <c r="I35" s="627"/>
      <c r="J35" s="627"/>
      <c r="K35" s="627"/>
      <c r="L35" s="627"/>
      <c r="M35" s="627"/>
      <c r="N35" s="627"/>
      <c r="O35" s="627"/>
      <c r="P35" s="627"/>
      <c r="Q35" s="628"/>
      <c r="R35" s="629">
        <v>401202</v>
      </c>
      <c r="S35" s="630"/>
      <c r="T35" s="630"/>
      <c r="U35" s="630"/>
      <c r="V35" s="630"/>
      <c r="W35" s="630"/>
      <c r="X35" s="630"/>
      <c r="Y35" s="631"/>
      <c r="Z35" s="632">
        <v>1.4</v>
      </c>
      <c r="AA35" s="632"/>
      <c r="AB35" s="632"/>
      <c r="AC35" s="632"/>
      <c r="AD35" s="633">
        <v>96134</v>
      </c>
      <c r="AE35" s="633"/>
      <c r="AF35" s="633"/>
      <c r="AG35" s="633"/>
      <c r="AH35" s="633"/>
      <c r="AI35" s="633"/>
      <c r="AJ35" s="633"/>
      <c r="AK35" s="633"/>
      <c r="AL35" s="634">
        <v>0.7</v>
      </c>
      <c r="AM35" s="635"/>
      <c r="AN35" s="635"/>
      <c r="AO35" s="636"/>
      <c r="AP35" s="218"/>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211362</v>
      </c>
      <c r="CS35" s="668"/>
      <c r="CT35" s="668"/>
      <c r="CU35" s="668"/>
      <c r="CV35" s="668"/>
      <c r="CW35" s="668"/>
      <c r="CX35" s="668"/>
      <c r="CY35" s="669"/>
      <c r="CZ35" s="634">
        <v>0.8</v>
      </c>
      <c r="DA35" s="663"/>
      <c r="DB35" s="663"/>
      <c r="DC35" s="670"/>
      <c r="DD35" s="638">
        <v>197890</v>
      </c>
      <c r="DE35" s="668"/>
      <c r="DF35" s="668"/>
      <c r="DG35" s="668"/>
      <c r="DH35" s="668"/>
      <c r="DI35" s="668"/>
      <c r="DJ35" s="668"/>
      <c r="DK35" s="669"/>
      <c r="DL35" s="638">
        <v>85376</v>
      </c>
      <c r="DM35" s="668"/>
      <c r="DN35" s="668"/>
      <c r="DO35" s="668"/>
      <c r="DP35" s="668"/>
      <c r="DQ35" s="668"/>
      <c r="DR35" s="668"/>
      <c r="DS35" s="668"/>
      <c r="DT35" s="668"/>
      <c r="DU35" s="668"/>
      <c r="DV35" s="669"/>
      <c r="DW35" s="634">
        <v>0.6</v>
      </c>
      <c r="DX35" s="663"/>
      <c r="DY35" s="663"/>
      <c r="DZ35" s="663"/>
      <c r="EA35" s="663"/>
      <c r="EB35" s="663"/>
      <c r="EC35" s="664"/>
    </row>
    <row r="36" spans="2:133" ht="11.25" customHeight="1" x14ac:dyDescent="0.15">
      <c r="B36" s="626" t="s">
        <v>323</v>
      </c>
      <c r="C36" s="627"/>
      <c r="D36" s="627"/>
      <c r="E36" s="627"/>
      <c r="F36" s="627"/>
      <c r="G36" s="627"/>
      <c r="H36" s="627"/>
      <c r="I36" s="627"/>
      <c r="J36" s="627"/>
      <c r="K36" s="627"/>
      <c r="L36" s="627"/>
      <c r="M36" s="627"/>
      <c r="N36" s="627"/>
      <c r="O36" s="627"/>
      <c r="P36" s="627"/>
      <c r="Q36" s="628"/>
      <c r="R36" s="629">
        <v>133223</v>
      </c>
      <c r="S36" s="630"/>
      <c r="T36" s="630"/>
      <c r="U36" s="630"/>
      <c r="V36" s="630"/>
      <c r="W36" s="630"/>
      <c r="X36" s="630"/>
      <c r="Y36" s="631"/>
      <c r="Z36" s="632">
        <v>0.5</v>
      </c>
      <c r="AA36" s="632"/>
      <c r="AB36" s="632"/>
      <c r="AC36" s="632"/>
      <c r="AD36" s="633" t="s">
        <v>127</v>
      </c>
      <c r="AE36" s="633"/>
      <c r="AF36" s="633"/>
      <c r="AG36" s="633"/>
      <c r="AH36" s="633"/>
      <c r="AI36" s="633"/>
      <c r="AJ36" s="633"/>
      <c r="AK36" s="633"/>
      <c r="AL36" s="634" t="s">
        <v>127</v>
      </c>
      <c r="AM36" s="635"/>
      <c r="AN36" s="635"/>
      <c r="AO36" s="636"/>
      <c r="AP36" s="218"/>
      <c r="AQ36" s="703" t="s">
        <v>324</v>
      </c>
      <c r="AR36" s="704"/>
      <c r="AS36" s="704"/>
      <c r="AT36" s="704"/>
      <c r="AU36" s="704"/>
      <c r="AV36" s="704"/>
      <c r="AW36" s="704"/>
      <c r="AX36" s="704"/>
      <c r="AY36" s="705"/>
      <c r="AZ36" s="618">
        <v>3159726</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14230</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3736428</v>
      </c>
      <c r="CS36" s="630"/>
      <c r="CT36" s="630"/>
      <c r="CU36" s="630"/>
      <c r="CV36" s="630"/>
      <c r="CW36" s="630"/>
      <c r="CX36" s="630"/>
      <c r="CY36" s="631"/>
      <c r="CZ36" s="634">
        <v>13.6</v>
      </c>
      <c r="DA36" s="663"/>
      <c r="DB36" s="663"/>
      <c r="DC36" s="670"/>
      <c r="DD36" s="638">
        <v>2754313</v>
      </c>
      <c r="DE36" s="630"/>
      <c r="DF36" s="630"/>
      <c r="DG36" s="630"/>
      <c r="DH36" s="630"/>
      <c r="DI36" s="630"/>
      <c r="DJ36" s="630"/>
      <c r="DK36" s="631"/>
      <c r="DL36" s="638">
        <v>2344283</v>
      </c>
      <c r="DM36" s="630"/>
      <c r="DN36" s="630"/>
      <c r="DO36" s="630"/>
      <c r="DP36" s="630"/>
      <c r="DQ36" s="630"/>
      <c r="DR36" s="630"/>
      <c r="DS36" s="630"/>
      <c r="DT36" s="630"/>
      <c r="DU36" s="630"/>
      <c r="DV36" s="631"/>
      <c r="DW36" s="634">
        <v>17.2</v>
      </c>
      <c r="DX36" s="663"/>
      <c r="DY36" s="663"/>
      <c r="DZ36" s="663"/>
      <c r="EA36" s="663"/>
      <c r="EB36" s="663"/>
      <c r="EC36" s="664"/>
    </row>
    <row r="37" spans="2:133" ht="11.25" customHeight="1" x14ac:dyDescent="0.15">
      <c r="B37" s="626" t="s">
        <v>327</v>
      </c>
      <c r="C37" s="627"/>
      <c r="D37" s="627"/>
      <c r="E37" s="627"/>
      <c r="F37" s="627"/>
      <c r="G37" s="627"/>
      <c r="H37" s="627"/>
      <c r="I37" s="627"/>
      <c r="J37" s="627"/>
      <c r="K37" s="627"/>
      <c r="L37" s="627"/>
      <c r="M37" s="627"/>
      <c r="N37" s="627"/>
      <c r="O37" s="627"/>
      <c r="P37" s="627"/>
      <c r="Q37" s="628"/>
      <c r="R37" s="629">
        <v>659998</v>
      </c>
      <c r="S37" s="630"/>
      <c r="T37" s="630"/>
      <c r="U37" s="630"/>
      <c r="V37" s="630"/>
      <c r="W37" s="630"/>
      <c r="X37" s="630"/>
      <c r="Y37" s="631"/>
      <c r="Z37" s="632">
        <v>2.2999999999999998</v>
      </c>
      <c r="AA37" s="632"/>
      <c r="AB37" s="632"/>
      <c r="AC37" s="632"/>
      <c r="AD37" s="633" t="s">
        <v>127</v>
      </c>
      <c r="AE37" s="633"/>
      <c r="AF37" s="633"/>
      <c r="AG37" s="633"/>
      <c r="AH37" s="633"/>
      <c r="AI37" s="633"/>
      <c r="AJ37" s="633"/>
      <c r="AK37" s="633"/>
      <c r="AL37" s="634" t="s">
        <v>127</v>
      </c>
      <c r="AM37" s="635"/>
      <c r="AN37" s="635"/>
      <c r="AO37" s="636"/>
      <c r="AQ37" s="707" t="s">
        <v>328</v>
      </c>
      <c r="AR37" s="708"/>
      <c r="AS37" s="708"/>
      <c r="AT37" s="708"/>
      <c r="AU37" s="708"/>
      <c r="AV37" s="708"/>
      <c r="AW37" s="708"/>
      <c r="AX37" s="708"/>
      <c r="AY37" s="709"/>
      <c r="AZ37" s="629">
        <v>1305830</v>
      </c>
      <c r="BA37" s="630"/>
      <c r="BB37" s="630"/>
      <c r="BC37" s="630"/>
      <c r="BD37" s="668"/>
      <c r="BE37" s="668"/>
      <c r="BF37" s="696"/>
      <c r="BG37" s="644" t="s">
        <v>329</v>
      </c>
      <c r="BH37" s="645"/>
      <c r="BI37" s="645"/>
      <c r="BJ37" s="645"/>
      <c r="BK37" s="645"/>
      <c r="BL37" s="645"/>
      <c r="BM37" s="645"/>
      <c r="BN37" s="645"/>
      <c r="BO37" s="645"/>
      <c r="BP37" s="645"/>
      <c r="BQ37" s="645"/>
      <c r="BR37" s="645"/>
      <c r="BS37" s="645"/>
      <c r="BT37" s="645"/>
      <c r="BU37" s="646"/>
      <c r="BV37" s="629">
        <v>-35944</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1064784</v>
      </c>
      <c r="CS37" s="668"/>
      <c r="CT37" s="668"/>
      <c r="CU37" s="668"/>
      <c r="CV37" s="668"/>
      <c r="CW37" s="668"/>
      <c r="CX37" s="668"/>
      <c r="CY37" s="669"/>
      <c r="CZ37" s="634">
        <v>3.9</v>
      </c>
      <c r="DA37" s="663"/>
      <c r="DB37" s="663"/>
      <c r="DC37" s="670"/>
      <c r="DD37" s="638">
        <v>1008177</v>
      </c>
      <c r="DE37" s="668"/>
      <c r="DF37" s="668"/>
      <c r="DG37" s="668"/>
      <c r="DH37" s="668"/>
      <c r="DI37" s="668"/>
      <c r="DJ37" s="668"/>
      <c r="DK37" s="669"/>
      <c r="DL37" s="638">
        <v>911232</v>
      </c>
      <c r="DM37" s="668"/>
      <c r="DN37" s="668"/>
      <c r="DO37" s="668"/>
      <c r="DP37" s="668"/>
      <c r="DQ37" s="668"/>
      <c r="DR37" s="668"/>
      <c r="DS37" s="668"/>
      <c r="DT37" s="668"/>
      <c r="DU37" s="668"/>
      <c r="DV37" s="669"/>
      <c r="DW37" s="634">
        <v>6.7</v>
      </c>
      <c r="DX37" s="663"/>
      <c r="DY37" s="663"/>
      <c r="DZ37" s="663"/>
      <c r="EA37" s="663"/>
      <c r="EB37" s="663"/>
      <c r="EC37" s="664"/>
    </row>
    <row r="38" spans="2:133" ht="11.25" customHeight="1" x14ac:dyDescent="0.15">
      <c r="B38" s="626" t="s">
        <v>331</v>
      </c>
      <c r="C38" s="627"/>
      <c r="D38" s="627"/>
      <c r="E38" s="627"/>
      <c r="F38" s="627"/>
      <c r="G38" s="627"/>
      <c r="H38" s="627"/>
      <c r="I38" s="627"/>
      <c r="J38" s="627"/>
      <c r="K38" s="627"/>
      <c r="L38" s="627"/>
      <c r="M38" s="627"/>
      <c r="N38" s="627"/>
      <c r="O38" s="627"/>
      <c r="P38" s="627"/>
      <c r="Q38" s="628"/>
      <c r="R38" s="629">
        <v>529702</v>
      </c>
      <c r="S38" s="630"/>
      <c r="T38" s="630"/>
      <c r="U38" s="630"/>
      <c r="V38" s="630"/>
      <c r="W38" s="630"/>
      <c r="X38" s="630"/>
      <c r="Y38" s="631"/>
      <c r="Z38" s="632">
        <v>1.8</v>
      </c>
      <c r="AA38" s="632"/>
      <c r="AB38" s="632"/>
      <c r="AC38" s="632"/>
      <c r="AD38" s="633" t="s">
        <v>127</v>
      </c>
      <c r="AE38" s="633"/>
      <c r="AF38" s="633"/>
      <c r="AG38" s="633"/>
      <c r="AH38" s="633"/>
      <c r="AI38" s="633"/>
      <c r="AJ38" s="633"/>
      <c r="AK38" s="633"/>
      <c r="AL38" s="634" t="s">
        <v>127</v>
      </c>
      <c r="AM38" s="635"/>
      <c r="AN38" s="635"/>
      <c r="AO38" s="636"/>
      <c r="AQ38" s="707" t="s">
        <v>332</v>
      </c>
      <c r="AR38" s="708"/>
      <c r="AS38" s="708"/>
      <c r="AT38" s="708"/>
      <c r="AU38" s="708"/>
      <c r="AV38" s="708"/>
      <c r="AW38" s="708"/>
      <c r="AX38" s="708"/>
      <c r="AY38" s="709"/>
      <c r="AZ38" s="629">
        <v>4465</v>
      </c>
      <c r="BA38" s="630"/>
      <c r="BB38" s="630"/>
      <c r="BC38" s="630"/>
      <c r="BD38" s="668"/>
      <c r="BE38" s="668"/>
      <c r="BF38" s="696"/>
      <c r="BG38" s="644" t="s">
        <v>333</v>
      </c>
      <c r="BH38" s="645"/>
      <c r="BI38" s="645"/>
      <c r="BJ38" s="645"/>
      <c r="BK38" s="645"/>
      <c r="BL38" s="645"/>
      <c r="BM38" s="645"/>
      <c r="BN38" s="645"/>
      <c r="BO38" s="645"/>
      <c r="BP38" s="645"/>
      <c r="BQ38" s="645"/>
      <c r="BR38" s="645"/>
      <c r="BS38" s="645"/>
      <c r="BT38" s="645"/>
      <c r="BU38" s="646"/>
      <c r="BV38" s="629">
        <v>7191</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1849431</v>
      </c>
      <c r="CS38" s="630"/>
      <c r="CT38" s="630"/>
      <c r="CU38" s="630"/>
      <c r="CV38" s="630"/>
      <c r="CW38" s="630"/>
      <c r="CX38" s="630"/>
      <c r="CY38" s="631"/>
      <c r="CZ38" s="634">
        <v>6.7</v>
      </c>
      <c r="DA38" s="663"/>
      <c r="DB38" s="663"/>
      <c r="DC38" s="670"/>
      <c r="DD38" s="638">
        <v>1498884</v>
      </c>
      <c r="DE38" s="630"/>
      <c r="DF38" s="630"/>
      <c r="DG38" s="630"/>
      <c r="DH38" s="630"/>
      <c r="DI38" s="630"/>
      <c r="DJ38" s="630"/>
      <c r="DK38" s="631"/>
      <c r="DL38" s="638">
        <v>1439199</v>
      </c>
      <c r="DM38" s="630"/>
      <c r="DN38" s="630"/>
      <c r="DO38" s="630"/>
      <c r="DP38" s="630"/>
      <c r="DQ38" s="630"/>
      <c r="DR38" s="630"/>
      <c r="DS38" s="630"/>
      <c r="DT38" s="630"/>
      <c r="DU38" s="630"/>
      <c r="DV38" s="631"/>
      <c r="DW38" s="634">
        <v>10.6</v>
      </c>
      <c r="DX38" s="663"/>
      <c r="DY38" s="663"/>
      <c r="DZ38" s="663"/>
      <c r="EA38" s="663"/>
      <c r="EB38" s="663"/>
      <c r="EC38" s="664"/>
    </row>
    <row r="39" spans="2:133" ht="11.25" customHeight="1" x14ac:dyDescent="0.15">
      <c r="B39" s="626" t="s">
        <v>335</v>
      </c>
      <c r="C39" s="627"/>
      <c r="D39" s="627"/>
      <c r="E39" s="627"/>
      <c r="F39" s="627"/>
      <c r="G39" s="627"/>
      <c r="H39" s="627"/>
      <c r="I39" s="627"/>
      <c r="J39" s="627"/>
      <c r="K39" s="627"/>
      <c r="L39" s="627"/>
      <c r="M39" s="627"/>
      <c r="N39" s="627"/>
      <c r="O39" s="627"/>
      <c r="P39" s="627"/>
      <c r="Q39" s="628"/>
      <c r="R39" s="629">
        <v>555945</v>
      </c>
      <c r="S39" s="630"/>
      <c r="T39" s="630"/>
      <c r="U39" s="630"/>
      <c r="V39" s="630"/>
      <c r="W39" s="630"/>
      <c r="X39" s="630"/>
      <c r="Y39" s="631"/>
      <c r="Z39" s="632">
        <v>1.9</v>
      </c>
      <c r="AA39" s="632"/>
      <c r="AB39" s="632"/>
      <c r="AC39" s="632"/>
      <c r="AD39" s="633">
        <v>837</v>
      </c>
      <c r="AE39" s="633"/>
      <c r="AF39" s="633"/>
      <c r="AG39" s="633"/>
      <c r="AH39" s="633"/>
      <c r="AI39" s="633"/>
      <c r="AJ39" s="633"/>
      <c r="AK39" s="633"/>
      <c r="AL39" s="634">
        <v>0</v>
      </c>
      <c r="AM39" s="635"/>
      <c r="AN39" s="635"/>
      <c r="AO39" s="636"/>
      <c r="AQ39" s="707" t="s">
        <v>336</v>
      </c>
      <c r="AR39" s="708"/>
      <c r="AS39" s="708"/>
      <c r="AT39" s="708"/>
      <c r="AU39" s="708"/>
      <c r="AV39" s="708"/>
      <c r="AW39" s="708"/>
      <c r="AX39" s="708"/>
      <c r="AY39" s="709"/>
      <c r="AZ39" s="629" t="s">
        <v>127</v>
      </c>
      <c r="BA39" s="630"/>
      <c r="BB39" s="630"/>
      <c r="BC39" s="630"/>
      <c r="BD39" s="668"/>
      <c r="BE39" s="668"/>
      <c r="BF39" s="696"/>
      <c r="BG39" s="644" t="s">
        <v>337</v>
      </c>
      <c r="BH39" s="645"/>
      <c r="BI39" s="645"/>
      <c r="BJ39" s="645"/>
      <c r="BK39" s="645"/>
      <c r="BL39" s="645"/>
      <c r="BM39" s="645"/>
      <c r="BN39" s="645"/>
      <c r="BO39" s="645"/>
      <c r="BP39" s="645"/>
      <c r="BQ39" s="645"/>
      <c r="BR39" s="645"/>
      <c r="BS39" s="645"/>
      <c r="BT39" s="645"/>
      <c r="BU39" s="646"/>
      <c r="BV39" s="629">
        <v>10901</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951620</v>
      </c>
      <c r="CS39" s="668"/>
      <c r="CT39" s="668"/>
      <c r="CU39" s="668"/>
      <c r="CV39" s="668"/>
      <c r="CW39" s="668"/>
      <c r="CX39" s="668"/>
      <c r="CY39" s="669"/>
      <c r="CZ39" s="634">
        <v>3.5</v>
      </c>
      <c r="DA39" s="663"/>
      <c r="DB39" s="663"/>
      <c r="DC39" s="670"/>
      <c r="DD39" s="638">
        <v>299907</v>
      </c>
      <c r="DE39" s="668"/>
      <c r="DF39" s="668"/>
      <c r="DG39" s="668"/>
      <c r="DH39" s="668"/>
      <c r="DI39" s="668"/>
      <c r="DJ39" s="668"/>
      <c r="DK39" s="669"/>
      <c r="DL39" s="638" t="s">
        <v>127</v>
      </c>
      <c r="DM39" s="668"/>
      <c r="DN39" s="668"/>
      <c r="DO39" s="668"/>
      <c r="DP39" s="668"/>
      <c r="DQ39" s="668"/>
      <c r="DR39" s="668"/>
      <c r="DS39" s="668"/>
      <c r="DT39" s="668"/>
      <c r="DU39" s="668"/>
      <c r="DV39" s="669"/>
      <c r="DW39" s="634" t="s">
        <v>127</v>
      </c>
      <c r="DX39" s="663"/>
      <c r="DY39" s="663"/>
      <c r="DZ39" s="663"/>
      <c r="EA39" s="663"/>
      <c r="EB39" s="663"/>
      <c r="EC39" s="664"/>
    </row>
    <row r="40" spans="2:133" ht="11.25" customHeight="1" x14ac:dyDescent="0.15">
      <c r="B40" s="626" t="s">
        <v>339</v>
      </c>
      <c r="C40" s="627"/>
      <c r="D40" s="627"/>
      <c r="E40" s="627"/>
      <c r="F40" s="627"/>
      <c r="G40" s="627"/>
      <c r="H40" s="627"/>
      <c r="I40" s="627"/>
      <c r="J40" s="627"/>
      <c r="K40" s="627"/>
      <c r="L40" s="627"/>
      <c r="M40" s="627"/>
      <c r="N40" s="627"/>
      <c r="O40" s="627"/>
      <c r="P40" s="627"/>
      <c r="Q40" s="628"/>
      <c r="R40" s="629">
        <v>1817900</v>
      </c>
      <c r="S40" s="630"/>
      <c r="T40" s="630"/>
      <c r="U40" s="630"/>
      <c r="V40" s="630"/>
      <c r="W40" s="630"/>
      <c r="X40" s="630"/>
      <c r="Y40" s="631"/>
      <c r="Z40" s="632">
        <v>6.3</v>
      </c>
      <c r="AA40" s="632"/>
      <c r="AB40" s="632"/>
      <c r="AC40" s="632"/>
      <c r="AD40" s="633" t="s">
        <v>127</v>
      </c>
      <c r="AE40" s="633"/>
      <c r="AF40" s="633"/>
      <c r="AG40" s="633"/>
      <c r="AH40" s="633"/>
      <c r="AI40" s="633"/>
      <c r="AJ40" s="633"/>
      <c r="AK40" s="633"/>
      <c r="AL40" s="634" t="s">
        <v>127</v>
      </c>
      <c r="AM40" s="635"/>
      <c r="AN40" s="635"/>
      <c r="AO40" s="636"/>
      <c r="AQ40" s="707" t="s">
        <v>340</v>
      </c>
      <c r="AR40" s="708"/>
      <c r="AS40" s="708"/>
      <c r="AT40" s="708"/>
      <c r="AU40" s="708"/>
      <c r="AV40" s="708"/>
      <c r="AW40" s="708"/>
      <c r="AX40" s="708"/>
      <c r="AY40" s="709"/>
      <c r="AZ40" s="629" t="s">
        <v>127</v>
      </c>
      <c r="BA40" s="630"/>
      <c r="BB40" s="630"/>
      <c r="BC40" s="630"/>
      <c r="BD40" s="668"/>
      <c r="BE40" s="668"/>
      <c r="BF40" s="696"/>
      <c r="BG40" s="710" t="s">
        <v>341</v>
      </c>
      <c r="BH40" s="711"/>
      <c r="BI40" s="711"/>
      <c r="BJ40" s="711"/>
      <c r="BK40" s="711"/>
      <c r="BL40" s="364"/>
      <c r="BM40" s="645" t="s">
        <v>342</v>
      </c>
      <c r="BN40" s="645"/>
      <c r="BO40" s="645"/>
      <c r="BP40" s="645"/>
      <c r="BQ40" s="645"/>
      <c r="BR40" s="645"/>
      <c r="BS40" s="645"/>
      <c r="BT40" s="645"/>
      <c r="BU40" s="646"/>
      <c r="BV40" s="629">
        <v>90</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350899</v>
      </c>
      <c r="CS40" s="630"/>
      <c r="CT40" s="630"/>
      <c r="CU40" s="630"/>
      <c r="CV40" s="630"/>
      <c r="CW40" s="630"/>
      <c r="CX40" s="630"/>
      <c r="CY40" s="631"/>
      <c r="CZ40" s="634">
        <v>1.3</v>
      </c>
      <c r="DA40" s="663"/>
      <c r="DB40" s="663"/>
      <c r="DC40" s="670"/>
      <c r="DD40" s="638">
        <v>145899</v>
      </c>
      <c r="DE40" s="630"/>
      <c r="DF40" s="630"/>
      <c r="DG40" s="630"/>
      <c r="DH40" s="630"/>
      <c r="DI40" s="630"/>
      <c r="DJ40" s="630"/>
      <c r="DK40" s="631"/>
      <c r="DL40" s="638" t="s">
        <v>127</v>
      </c>
      <c r="DM40" s="630"/>
      <c r="DN40" s="630"/>
      <c r="DO40" s="630"/>
      <c r="DP40" s="630"/>
      <c r="DQ40" s="630"/>
      <c r="DR40" s="630"/>
      <c r="DS40" s="630"/>
      <c r="DT40" s="630"/>
      <c r="DU40" s="630"/>
      <c r="DV40" s="631"/>
      <c r="DW40" s="634" t="s">
        <v>127</v>
      </c>
      <c r="DX40" s="663"/>
      <c r="DY40" s="663"/>
      <c r="DZ40" s="663"/>
      <c r="EA40" s="663"/>
      <c r="EB40" s="663"/>
      <c r="EC40" s="664"/>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345</v>
      </c>
      <c r="AR41" s="708"/>
      <c r="AS41" s="708"/>
      <c r="AT41" s="708"/>
      <c r="AU41" s="708"/>
      <c r="AV41" s="708"/>
      <c r="AW41" s="708"/>
      <c r="AX41" s="708"/>
      <c r="AY41" s="709"/>
      <c r="AZ41" s="629">
        <v>534081</v>
      </c>
      <c r="BA41" s="630"/>
      <c r="BB41" s="630"/>
      <c r="BC41" s="630"/>
      <c r="BD41" s="668"/>
      <c r="BE41" s="668"/>
      <c r="BF41" s="696"/>
      <c r="BG41" s="710"/>
      <c r="BH41" s="711"/>
      <c r="BI41" s="711"/>
      <c r="BJ41" s="711"/>
      <c r="BK41" s="711"/>
      <c r="BL41" s="364"/>
      <c r="BM41" s="645" t="s">
        <v>346</v>
      </c>
      <c r="BN41" s="645"/>
      <c r="BO41" s="645"/>
      <c r="BP41" s="645"/>
      <c r="BQ41" s="645"/>
      <c r="BR41" s="645"/>
      <c r="BS41" s="645"/>
      <c r="BT41" s="645"/>
      <c r="BU41" s="646"/>
      <c r="BV41" s="629" t="s">
        <v>127</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127</v>
      </c>
      <c r="CS41" s="668"/>
      <c r="CT41" s="668"/>
      <c r="CU41" s="668"/>
      <c r="CV41" s="668"/>
      <c r="CW41" s="668"/>
      <c r="CX41" s="668"/>
      <c r="CY41" s="669"/>
      <c r="CZ41" s="634" t="s">
        <v>127</v>
      </c>
      <c r="DA41" s="663"/>
      <c r="DB41" s="663"/>
      <c r="DC41" s="670"/>
      <c r="DD41" s="638" t="s">
        <v>127</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4" t="s">
        <v>349</v>
      </c>
      <c r="AR42" s="715"/>
      <c r="AS42" s="715"/>
      <c r="AT42" s="715"/>
      <c r="AU42" s="715"/>
      <c r="AV42" s="715"/>
      <c r="AW42" s="715"/>
      <c r="AX42" s="715"/>
      <c r="AY42" s="716"/>
      <c r="AZ42" s="723">
        <v>1315350</v>
      </c>
      <c r="BA42" s="724"/>
      <c r="BB42" s="724"/>
      <c r="BC42" s="724"/>
      <c r="BD42" s="700"/>
      <c r="BE42" s="700"/>
      <c r="BF42" s="702"/>
      <c r="BG42" s="712"/>
      <c r="BH42" s="713"/>
      <c r="BI42" s="713"/>
      <c r="BJ42" s="713"/>
      <c r="BK42" s="713"/>
      <c r="BL42" s="365"/>
      <c r="BM42" s="655" t="s">
        <v>350</v>
      </c>
      <c r="BN42" s="655"/>
      <c r="BO42" s="655"/>
      <c r="BP42" s="655"/>
      <c r="BQ42" s="655"/>
      <c r="BR42" s="655"/>
      <c r="BS42" s="655"/>
      <c r="BT42" s="655"/>
      <c r="BU42" s="656"/>
      <c r="BV42" s="723">
        <v>358</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2692556</v>
      </c>
      <c r="CS42" s="668"/>
      <c r="CT42" s="668"/>
      <c r="CU42" s="668"/>
      <c r="CV42" s="668"/>
      <c r="CW42" s="668"/>
      <c r="CX42" s="668"/>
      <c r="CY42" s="669"/>
      <c r="CZ42" s="634">
        <v>9.8000000000000007</v>
      </c>
      <c r="DA42" s="663"/>
      <c r="DB42" s="663"/>
      <c r="DC42" s="670"/>
      <c r="DD42" s="638">
        <v>226480</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352</v>
      </c>
      <c r="C43" s="627"/>
      <c r="D43" s="627"/>
      <c r="E43" s="627"/>
      <c r="F43" s="627"/>
      <c r="G43" s="627"/>
      <c r="H43" s="627"/>
      <c r="I43" s="627"/>
      <c r="J43" s="627"/>
      <c r="K43" s="627"/>
      <c r="L43" s="627"/>
      <c r="M43" s="627"/>
      <c r="N43" s="627"/>
      <c r="O43" s="627"/>
      <c r="P43" s="627"/>
      <c r="Q43" s="628"/>
      <c r="R43" s="629">
        <v>677500</v>
      </c>
      <c r="S43" s="630"/>
      <c r="T43" s="630"/>
      <c r="U43" s="630"/>
      <c r="V43" s="630"/>
      <c r="W43" s="630"/>
      <c r="X43" s="630"/>
      <c r="Y43" s="631"/>
      <c r="Z43" s="632">
        <v>2.2999999999999998</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39642</v>
      </c>
      <c r="CS43" s="668"/>
      <c r="CT43" s="668"/>
      <c r="CU43" s="668"/>
      <c r="CV43" s="668"/>
      <c r="CW43" s="668"/>
      <c r="CX43" s="668"/>
      <c r="CY43" s="669"/>
      <c r="CZ43" s="634">
        <v>0.1</v>
      </c>
      <c r="DA43" s="663"/>
      <c r="DB43" s="663"/>
      <c r="DC43" s="670"/>
      <c r="DD43" s="638">
        <v>39642</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354</v>
      </c>
      <c r="C44" s="680"/>
      <c r="D44" s="680"/>
      <c r="E44" s="680"/>
      <c r="F44" s="680"/>
      <c r="G44" s="680"/>
      <c r="H44" s="680"/>
      <c r="I44" s="680"/>
      <c r="J44" s="680"/>
      <c r="K44" s="680"/>
      <c r="L44" s="680"/>
      <c r="M44" s="680"/>
      <c r="N44" s="680"/>
      <c r="O44" s="680"/>
      <c r="P44" s="680"/>
      <c r="Q44" s="681"/>
      <c r="R44" s="723">
        <v>28861563</v>
      </c>
      <c r="S44" s="724"/>
      <c r="T44" s="724"/>
      <c r="U44" s="724"/>
      <c r="V44" s="724"/>
      <c r="W44" s="724"/>
      <c r="X44" s="724"/>
      <c r="Y44" s="725"/>
      <c r="Z44" s="726">
        <v>100</v>
      </c>
      <c r="AA44" s="726"/>
      <c r="AB44" s="726"/>
      <c r="AC44" s="726"/>
      <c r="AD44" s="727">
        <v>12934880</v>
      </c>
      <c r="AE44" s="727"/>
      <c r="AF44" s="727"/>
      <c r="AG44" s="727"/>
      <c r="AH44" s="727"/>
      <c r="AI44" s="727"/>
      <c r="AJ44" s="727"/>
      <c r="AK44" s="727"/>
      <c r="AL44" s="728">
        <v>100</v>
      </c>
      <c r="AM44" s="701"/>
      <c r="AN44" s="701"/>
      <c r="AO44" s="729"/>
      <c r="CD44" s="730" t="s">
        <v>301</v>
      </c>
      <c r="CE44" s="731"/>
      <c r="CF44" s="626" t="s">
        <v>355</v>
      </c>
      <c r="CG44" s="627"/>
      <c r="CH44" s="627"/>
      <c r="CI44" s="627"/>
      <c r="CJ44" s="627"/>
      <c r="CK44" s="627"/>
      <c r="CL44" s="627"/>
      <c r="CM44" s="627"/>
      <c r="CN44" s="627"/>
      <c r="CO44" s="627"/>
      <c r="CP44" s="627"/>
      <c r="CQ44" s="628"/>
      <c r="CR44" s="629">
        <v>2655403</v>
      </c>
      <c r="CS44" s="630"/>
      <c r="CT44" s="630"/>
      <c r="CU44" s="630"/>
      <c r="CV44" s="630"/>
      <c r="CW44" s="630"/>
      <c r="CX44" s="630"/>
      <c r="CY44" s="631"/>
      <c r="CZ44" s="634">
        <v>9.6</v>
      </c>
      <c r="DA44" s="635"/>
      <c r="DB44" s="635"/>
      <c r="DC44" s="647"/>
      <c r="DD44" s="638">
        <v>212153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356</v>
      </c>
      <c r="CG45" s="627"/>
      <c r="CH45" s="627"/>
      <c r="CI45" s="627"/>
      <c r="CJ45" s="627"/>
      <c r="CK45" s="627"/>
      <c r="CL45" s="627"/>
      <c r="CM45" s="627"/>
      <c r="CN45" s="627"/>
      <c r="CO45" s="627"/>
      <c r="CP45" s="627"/>
      <c r="CQ45" s="628"/>
      <c r="CR45" s="629">
        <v>1804456</v>
      </c>
      <c r="CS45" s="668"/>
      <c r="CT45" s="668"/>
      <c r="CU45" s="668"/>
      <c r="CV45" s="668"/>
      <c r="CW45" s="668"/>
      <c r="CX45" s="668"/>
      <c r="CY45" s="669"/>
      <c r="CZ45" s="634">
        <v>6.5</v>
      </c>
      <c r="DA45" s="663"/>
      <c r="DB45" s="663"/>
      <c r="DC45" s="670"/>
      <c r="DD45" s="638">
        <v>102550</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358</v>
      </c>
      <c r="CG46" s="627"/>
      <c r="CH46" s="627"/>
      <c r="CI46" s="627"/>
      <c r="CJ46" s="627"/>
      <c r="CK46" s="627"/>
      <c r="CL46" s="627"/>
      <c r="CM46" s="627"/>
      <c r="CN46" s="627"/>
      <c r="CO46" s="627"/>
      <c r="CP46" s="627"/>
      <c r="CQ46" s="628"/>
      <c r="CR46" s="629">
        <v>850947</v>
      </c>
      <c r="CS46" s="630"/>
      <c r="CT46" s="630"/>
      <c r="CU46" s="630"/>
      <c r="CV46" s="630"/>
      <c r="CW46" s="630"/>
      <c r="CX46" s="630"/>
      <c r="CY46" s="631"/>
      <c r="CZ46" s="634">
        <v>3.1</v>
      </c>
      <c r="DA46" s="635"/>
      <c r="DB46" s="635"/>
      <c r="DC46" s="647"/>
      <c r="DD46" s="638">
        <v>109603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v>37153</v>
      </c>
      <c r="CS47" s="668"/>
      <c r="CT47" s="668"/>
      <c r="CU47" s="668"/>
      <c r="CV47" s="668"/>
      <c r="CW47" s="668"/>
      <c r="CX47" s="668"/>
      <c r="CY47" s="669"/>
      <c r="CZ47" s="634">
        <v>0.1</v>
      </c>
      <c r="DA47" s="663"/>
      <c r="DB47" s="663"/>
      <c r="DC47" s="670"/>
      <c r="DD47" s="638">
        <v>14327</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9" t="s">
        <v>363</v>
      </c>
      <c r="CE49" s="680"/>
      <c r="CF49" s="680"/>
      <c r="CG49" s="680"/>
      <c r="CH49" s="680"/>
      <c r="CI49" s="680"/>
      <c r="CJ49" s="680"/>
      <c r="CK49" s="680"/>
      <c r="CL49" s="680"/>
      <c r="CM49" s="680"/>
      <c r="CN49" s="680"/>
      <c r="CO49" s="680"/>
      <c r="CP49" s="680"/>
      <c r="CQ49" s="681"/>
      <c r="CR49" s="723">
        <v>27562597</v>
      </c>
      <c r="CS49" s="700"/>
      <c r="CT49" s="700"/>
      <c r="CU49" s="700"/>
      <c r="CV49" s="700"/>
      <c r="CW49" s="700"/>
      <c r="CX49" s="700"/>
      <c r="CY49" s="737"/>
      <c r="CZ49" s="728">
        <v>100</v>
      </c>
      <c r="DA49" s="738"/>
      <c r="DB49" s="738"/>
      <c r="DC49" s="739"/>
      <c r="DD49" s="740">
        <v>15018313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dat1JAEOhWJ8ewhZagMVbCih9mLK5fPLjYdnl5yEbTWL+9qq/S2H05iqJbyYNydS3jBGsVWtUPQckHUA4oGjA==" saltValue="cYLzwmci8WGazYJWxkQ2a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4" t="s">
        <v>383</v>
      </c>
      <c r="DH5" s="795"/>
      <c r="DI5" s="795"/>
      <c r="DJ5" s="795"/>
      <c r="DK5" s="796"/>
      <c r="DL5" s="794" t="s">
        <v>384</v>
      </c>
      <c r="DM5" s="795"/>
      <c r="DN5" s="795"/>
      <c r="DO5" s="795"/>
      <c r="DP5" s="796"/>
      <c r="DQ5" s="761" t="s">
        <v>385</v>
      </c>
      <c r="DR5" s="762"/>
      <c r="DS5" s="762"/>
      <c r="DT5" s="762"/>
      <c r="DU5" s="763"/>
      <c r="DV5" s="761" t="s">
        <v>376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7"/>
      <c r="DH6" s="798"/>
      <c r="DI6" s="798"/>
      <c r="DJ6" s="798"/>
      <c r="DK6" s="799"/>
      <c r="DL6" s="797"/>
      <c r="DM6" s="798"/>
      <c r="DN6" s="798"/>
      <c r="DO6" s="798"/>
      <c r="DP6" s="799"/>
      <c r="DQ6" s="764"/>
      <c r="DR6" s="765"/>
      <c r="DS6" s="765"/>
      <c r="DT6" s="765"/>
      <c r="DU6" s="766"/>
      <c r="DV6" s="764"/>
      <c r="DW6" s="765"/>
      <c r="DX6" s="765"/>
      <c r="DY6" s="765"/>
      <c r="DZ6" s="770"/>
      <c r="EA6" s="230"/>
    </row>
    <row r="7" spans="1:131" s="231" customFormat="1" ht="26.25" customHeight="1" thickTop="1" x14ac:dyDescent="0.15">
      <c r="A7" s="232">
        <v>1</v>
      </c>
      <c r="B7" s="780" t="s">
        <v>386</v>
      </c>
      <c r="C7" s="781"/>
      <c r="D7" s="781"/>
      <c r="E7" s="781"/>
      <c r="F7" s="781"/>
      <c r="G7" s="781"/>
      <c r="H7" s="781"/>
      <c r="I7" s="781"/>
      <c r="J7" s="781"/>
      <c r="K7" s="781"/>
      <c r="L7" s="781"/>
      <c r="M7" s="781"/>
      <c r="N7" s="781"/>
      <c r="O7" s="781"/>
      <c r="P7" s="782"/>
      <c r="Q7" s="783">
        <v>28935</v>
      </c>
      <c r="R7" s="784"/>
      <c r="S7" s="784"/>
      <c r="T7" s="784"/>
      <c r="U7" s="784"/>
      <c r="V7" s="784">
        <v>27636</v>
      </c>
      <c r="W7" s="784"/>
      <c r="X7" s="784"/>
      <c r="Y7" s="784"/>
      <c r="Z7" s="784"/>
      <c r="AA7" s="784">
        <v>1299</v>
      </c>
      <c r="AB7" s="784"/>
      <c r="AC7" s="784"/>
      <c r="AD7" s="784"/>
      <c r="AE7" s="785"/>
      <c r="AF7" s="786">
        <v>1039</v>
      </c>
      <c r="AG7" s="787"/>
      <c r="AH7" s="787"/>
      <c r="AI7" s="787"/>
      <c r="AJ7" s="788"/>
      <c r="AK7" s="789">
        <v>660</v>
      </c>
      <c r="AL7" s="790"/>
      <c r="AM7" s="790"/>
      <c r="AN7" s="790"/>
      <c r="AO7" s="790"/>
      <c r="AP7" s="790">
        <v>22681</v>
      </c>
      <c r="AQ7" s="790"/>
      <c r="AR7" s="790"/>
      <c r="AS7" s="790"/>
      <c r="AT7" s="790"/>
      <c r="AU7" s="791"/>
      <c r="AV7" s="791"/>
      <c r="AW7" s="791"/>
      <c r="AX7" s="791"/>
      <c r="AY7" s="792"/>
      <c r="AZ7" s="228"/>
      <c r="BA7" s="228"/>
      <c r="BB7" s="228"/>
      <c r="BC7" s="228"/>
      <c r="BD7" s="228"/>
      <c r="BE7" s="229"/>
      <c r="BF7" s="229"/>
      <c r="BG7" s="229"/>
      <c r="BH7" s="229"/>
      <c r="BI7" s="229"/>
      <c r="BJ7" s="229"/>
      <c r="BK7" s="229"/>
      <c r="BL7" s="229"/>
      <c r="BM7" s="229"/>
      <c r="BN7" s="229"/>
      <c r="BO7" s="229"/>
      <c r="BP7" s="229"/>
      <c r="BQ7" s="232">
        <v>1</v>
      </c>
      <c r="BR7" s="233"/>
      <c r="BS7" s="774" t="s">
        <v>565</v>
      </c>
      <c r="BT7" s="775"/>
      <c r="BU7" s="775"/>
      <c r="BV7" s="775"/>
      <c r="BW7" s="775"/>
      <c r="BX7" s="775"/>
      <c r="BY7" s="775"/>
      <c r="BZ7" s="775"/>
      <c r="CA7" s="775"/>
      <c r="CB7" s="775"/>
      <c r="CC7" s="775"/>
      <c r="CD7" s="775"/>
      <c r="CE7" s="775"/>
      <c r="CF7" s="775"/>
      <c r="CG7" s="793"/>
      <c r="CH7" s="777">
        <v>0</v>
      </c>
      <c r="CI7" s="778"/>
      <c r="CJ7" s="778"/>
      <c r="CK7" s="778"/>
      <c r="CL7" s="779"/>
      <c r="CM7" s="777">
        <v>20</v>
      </c>
      <c r="CN7" s="778"/>
      <c r="CO7" s="778"/>
      <c r="CP7" s="778"/>
      <c r="CQ7" s="779"/>
      <c r="CR7" s="777">
        <v>10</v>
      </c>
      <c r="CS7" s="778"/>
      <c r="CT7" s="778"/>
      <c r="CU7" s="778"/>
      <c r="CV7" s="779"/>
      <c r="CW7" s="771" t="s">
        <v>574</v>
      </c>
      <c r="CX7" s="772"/>
      <c r="CY7" s="772"/>
      <c r="CZ7" s="772"/>
      <c r="DA7" s="773"/>
      <c r="DB7" s="771" t="s">
        <v>574</v>
      </c>
      <c r="DC7" s="772"/>
      <c r="DD7" s="772"/>
      <c r="DE7" s="772"/>
      <c r="DF7" s="773"/>
      <c r="DG7" s="771" t="s">
        <v>574</v>
      </c>
      <c r="DH7" s="772"/>
      <c r="DI7" s="772"/>
      <c r="DJ7" s="772"/>
      <c r="DK7" s="773"/>
      <c r="DL7" s="771" t="s">
        <v>574</v>
      </c>
      <c r="DM7" s="772"/>
      <c r="DN7" s="772"/>
      <c r="DO7" s="772"/>
      <c r="DP7" s="773"/>
      <c r="DQ7" s="771" t="s">
        <v>574</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800"/>
      <c r="AL8" s="801"/>
      <c r="AM8" s="801"/>
      <c r="AN8" s="801"/>
      <c r="AO8" s="801"/>
      <c r="AP8" s="801"/>
      <c r="AQ8" s="801"/>
      <c r="AR8" s="801"/>
      <c r="AS8" s="801"/>
      <c r="AT8" s="801"/>
      <c r="AU8" s="802"/>
      <c r="AV8" s="802"/>
      <c r="AW8" s="802"/>
      <c r="AX8" s="802"/>
      <c r="AY8" s="803"/>
      <c r="AZ8" s="228"/>
      <c r="BA8" s="228"/>
      <c r="BB8" s="228"/>
      <c r="BC8" s="228"/>
      <c r="BD8" s="228"/>
      <c r="BE8" s="229"/>
      <c r="BF8" s="229"/>
      <c r="BG8" s="229"/>
      <c r="BH8" s="229"/>
      <c r="BI8" s="229"/>
      <c r="BJ8" s="229"/>
      <c r="BK8" s="229"/>
      <c r="BL8" s="229"/>
      <c r="BM8" s="229"/>
      <c r="BN8" s="229"/>
      <c r="BO8" s="229"/>
      <c r="BP8" s="229"/>
      <c r="BQ8" s="234">
        <v>2</v>
      </c>
      <c r="BR8" s="235"/>
      <c r="BS8" s="804" t="s">
        <v>566</v>
      </c>
      <c r="BT8" s="805"/>
      <c r="BU8" s="805"/>
      <c r="BV8" s="805"/>
      <c r="BW8" s="805"/>
      <c r="BX8" s="805"/>
      <c r="BY8" s="805"/>
      <c r="BZ8" s="805"/>
      <c r="CA8" s="805"/>
      <c r="CB8" s="805"/>
      <c r="CC8" s="805"/>
      <c r="CD8" s="805"/>
      <c r="CE8" s="805"/>
      <c r="CF8" s="805"/>
      <c r="CG8" s="806"/>
      <c r="CH8" s="771">
        <v>5</v>
      </c>
      <c r="CI8" s="772"/>
      <c r="CJ8" s="772"/>
      <c r="CK8" s="772"/>
      <c r="CL8" s="773"/>
      <c r="CM8" s="771">
        <v>546</v>
      </c>
      <c r="CN8" s="772"/>
      <c r="CO8" s="772"/>
      <c r="CP8" s="772"/>
      <c r="CQ8" s="773"/>
      <c r="CR8" s="771">
        <v>354</v>
      </c>
      <c r="CS8" s="772"/>
      <c r="CT8" s="772"/>
      <c r="CU8" s="772"/>
      <c r="CV8" s="773"/>
      <c r="CW8" s="771" t="s">
        <v>574</v>
      </c>
      <c r="CX8" s="772"/>
      <c r="CY8" s="772"/>
      <c r="CZ8" s="772"/>
      <c r="DA8" s="773"/>
      <c r="DB8" s="771">
        <v>257</v>
      </c>
      <c r="DC8" s="772"/>
      <c r="DD8" s="772"/>
      <c r="DE8" s="772"/>
      <c r="DF8" s="773"/>
      <c r="DG8" s="771" t="s">
        <v>574</v>
      </c>
      <c r="DH8" s="772"/>
      <c r="DI8" s="772"/>
      <c r="DJ8" s="772"/>
      <c r="DK8" s="773"/>
      <c r="DL8" s="771" t="s">
        <v>574</v>
      </c>
      <c r="DM8" s="772"/>
      <c r="DN8" s="772"/>
      <c r="DO8" s="772"/>
      <c r="DP8" s="773"/>
      <c r="DQ8" s="771" t="s">
        <v>574</v>
      </c>
      <c r="DR8" s="772"/>
      <c r="DS8" s="772"/>
      <c r="DT8" s="772"/>
      <c r="DU8" s="773"/>
      <c r="DV8" s="804"/>
      <c r="DW8" s="805"/>
      <c r="DX8" s="805"/>
      <c r="DY8" s="805"/>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800"/>
      <c r="AL9" s="801"/>
      <c r="AM9" s="801"/>
      <c r="AN9" s="801"/>
      <c r="AO9" s="801"/>
      <c r="AP9" s="801"/>
      <c r="AQ9" s="801"/>
      <c r="AR9" s="801"/>
      <c r="AS9" s="801"/>
      <c r="AT9" s="801"/>
      <c r="AU9" s="802"/>
      <c r="AV9" s="802"/>
      <c r="AW9" s="802"/>
      <c r="AX9" s="802"/>
      <c r="AY9" s="803"/>
      <c r="AZ9" s="228"/>
      <c r="BA9" s="228"/>
      <c r="BB9" s="228"/>
      <c r="BC9" s="228"/>
      <c r="BD9" s="228"/>
      <c r="BE9" s="229"/>
      <c r="BF9" s="229"/>
      <c r="BG9" s="229"/>
      <c r="BH9" s="229"/>
      <c r="BI9" s="229"/>
      <c r="BJ9" s="229"/>
      <c r="BK9" s="229"/>
      <c r="BL9" s="229"/>
      <c r="BM9" s="229"/>
      <c r="BN9" s="229"/>
      <c r="BO9" s="229"/>
      <c r="BP9" s="229"/>
      <c r="BQ9" s="234">
        <v>3</v>
      </c>
      <c r="BR9" s="235"/>
      <c r="BS9" s="804"/>
      <c r="BT9" s="805"/>
      <c r="BU9" s="805"/>
      <c r="BV9" s="805"/>
      <c r="BW9" s="805"/>
      <c r="BX9" s="805"/>
      <c r="BY9" s="805"/>
      <c r="BZ9" s="805"/>
      <c r="CA9" s="805"/>
      <c r="CB9" s="805"/>
      <c r="CC9" s="805"/>
      <c r="CD9" s="805"/>
      <c r="CE9" s="805"/>
      <c r="CF9" s="805"/>
      <c r="CG9" s="806"/>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804"/>
      <c r="DW9" s="805"/>
      <c r="DX9" s="805"/>
      <c r="DY9" s="805"/>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800"/>
      <c r="AL10" s="801"/>
      <c r="AM10" s="801"/>
      <c r="AN10" s="801"/>
      <c r="AO10" s="801"/>
      <c r="AP10" s="801"/>
      <c r="AQ10" s="801"/>
      <c r="AR10" s="801"/>
      <c r="AS10" s="801"/>
      <c r="AT10" s="801"/>
      <c r="AU10" s="802"/>
      <c r="AV10" s="802"/>
      <c r="AW10" s="802"/>
      <c r="AX10" s="802"/>
      <c r="AY10" s="803"/>
      <c r="AZ10" s="228"/>
      <c r="BA10" s="228"/>
      <c r="BB10" s="228"/>
      <c r="BC10" s="228"/>
      <c r="BD10" s="228"/>
      <c r="BE10" s="229"/>
      <c r="BF10" s="229"/>
      <c r="BG10" s="229"/>
      <c r="BH10" s="229"/>
      <c r="BI10" s="229"/>
      <c r="BJ10" s="229"/>
      <c r="BK10" s="229"/>
      <c r="BL10" s="229"/>
      <c r="BM10" s="229"/>
      <c r="BN10" s="229"/>
      <c r="BO10" s="229"/>
      <c r="BP10" s="229"/>
      <c r="BQ10" s="234">
        <v>4</v>
      </c>
      <c r="BR10" s="235"/>
      <c r="BS10" s="804"/>
      <c r="BT10" s="805"/>
      <c r="BU10" s="805"/>
      <c r="BV10" s="805"/>
      <c r="BW10" s="805"/>
      <c r="BX10" s="805"/>
      <c r="BY10" s="805"/>
      <c r="BZ10" s="805"/>
      <c r="CA10" s="805"/>
      <c r="CB10" s="805"/>
      <c r="CC10" s="805"/>
      <c r="CD10" s="805"/>
      <c r="CE10" s="805"/>
      <c r="CF10" s="805"/>
      <c r="CG10" s="806"/>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804"/>
      <c r="DW10" s="805"/>
      <c r="DX10" s="805"/>
      <c r="DY10" s="805"/>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800"/>
      <c r="AL11" s="801"/>
      <c r="AM11" s="801"/>
      <c r="AN11" s="801"/>
      <c r="AO11" s="801"/>
      <c r="AP11" s="801"/>
      <c r="AQ11" s="801"/>
      <c r="AR11" s="801"/>
      <c r="AS11" s="801"/>
      <c r="AT11" s="801"/>
      <c r="AU11" s="802"/>
      <c r="AV11" s="802"/>
      <c r="AW11" s="802"/>
      <c r="AX11" s="802"/>
      <c r="AY11" s="803"/>
      <c r="AZ11" s="228"/>
      <c r="BA11" s="228"/>
      <c r="BB11" s="228"/>
      <c r="BC11" s="228"/>
      <c r="BD11" s="228"/>
      <c r="BE11" s="229"/>
      <c r="BF11" s="229"/>
      <c r="BG11" s="229"/>
      <c r="BH11" s="229"/>
      <c r="BI11" s="229"/>
      <c r="BJ11" s="229"/>
      <c r="BK11" s="229"/>
      <c r="BL11" s="229"/>
      <c r="BM11" s="229"/>
      <c r="BN11" s="229"/>
      <c r="BO11" s="229"/>
      <c r="BP11" s="229"/>
      <c r="BQ11" s="234">
        <v>5</v>
      </c>
      <c r="BR11" s="235"/>
      <c r="BS11" s="804"/>
      <c r="BT11" s="805"/>
      <c r="BU11" s="805"/>
      <c r="BV11" s="805"/>
      <c r="BW11" s="805"/>
      <c r="BX11" s="805"/>
      <c r="BY11" s="805"/>
      <c r="BZ11" s="805"/>
      <c r="CA11" s="805"/>
      <c r="CB11" s="805"/>
      <c r="CC11" s="805"/>
      <c r="CD11" s="805"/>
      <c r="CE11" s="805"/>
      <c r="CF11" s="805"/>
      <c r="CG11" s="806"/>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804"/>
      <c r="DW11" s="805"/>
      <c r="DX11" s="805"/>
      <c r="DY11" s="805"/>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800"/>
      <c r="AL12" s="801"/>
      <c r="AM12" s="801"/>
      <c r="AN12" s="801"/>
      <c r="AO12" s="801"/>
      <c r="AP12" s="801"/>
      <c r="AQ12" s="801"/>
      <c r="AR12" s="801"/>
      <c r="AS12" s="801"/>
      <c r="AT12" s="801"/>
      <c r="AU12" s="802"/>
      <c r="AV12" s="802"/>
      <c r="AW12" s="802"/>
      <c r="AX12" s="802"/>
      <c r="AY12" s="803"/>
      <c r="AZ12" s="228"/>
      <c r="BA12" s="228"/>
      <c r="BB12" s="228"/>
      <c r="BC12" s="228"/>
      <c r="BD12" s="228"/>
      <c r="BE12" s="229"/>
      <c r="BF12" s="229"/>
      <c r="BG12" s="229"/>
      <c r="BH12" s="229"/>
      <c r="BI12" s="229"/>
      <c r="BJ12" s="229"/>
      <c r="BK12" s="229"/>
      <c r="BL12" s="229"/>
      <c r="BM12" s="229"/>
      <c r="BN12" s="229"/>
      <c r="BO12" s="229"/>
      <c r="BP12" s="229"/>
      <c r="BQ12" s="234">
        <v>6</v>
      </c>
      <c r="BR12" s="235"/>
      <c r="BS12" s="804"/>
      <c r="BT12" s="805"/>
      <c r="BU12" s="805"/>
      <c r="BV12" s="805"/>
      <c r="BW12" s="805"/>
      <c r="BX12" s="805"/>
      <c r="BY12" s="805"/>
      <c r="BZ12" s="805"/>
      <c r="CA12" s="805"/>
      <c r="CB12" s="805"/>
      <c r="CC12" s="805"/>
      <c r="CD12" s="805"/>
      <c r="CE12" s="805"/>
      <c r="CF12" s="805"/>
      <c r="CG12" s="806"/>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804"/>
      <c r="DW12" s="805"/>
      <c r="DX12" s="805"/>
      <c r="DY12" s="805"/>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800"/>
      <c r="AL13" s="801"/>
      <c r="AM13" s="801"/>
      <c r="AN13" s="801"/>
      <c r="AO13" s="801"/>
      <c r="AP13" s="801"/>
      <c r="AQ13" s="801"/>
      <c r="AR13" s="801"/>
      <c r="AS13" s="801"/>
      <c r="AT13" s="801"/>
      <c r="AU13" s="802"/>
      <c r="AV13" s="802"/>
      <c r="AW13" s="802"/>
      <c r="AX13" s="802"/>
      <c r="AY13" s="803"/>
      <c r="AZ13" s="228"/>
      <c r="BA13" s="228"/>
      <c r="BB13" s="228"/>
      <c r="BC13" s="228"/>
      <c r="BD13" s="228"/>
      <c r="BE13" s="229"/>
      <c r="BF13" s="229"/>
      <c r="BG13" s="229"/>
      <c r="BH13" s="229"/>
      <c r="BI13" s="229"/>
      <c r="BJ13" s="229"/>
      <c r="BK13" s="229"/>
      <c r="BL13" s="229"/>
      <c r="BM13" s="229"/>
      <c r="BN13" s="229"/>
      <c r="BO13" s="229"/>
      <c r="BP13" s="229"/>
      <c r="BQ13" s="234">
        <v>7</v>
      </c>
      <c r="BR13" s="235"/>
      <c r="BS13" s="804"/>
      <c r="BT13" s="805"/>
      <c r="BU13" s="805"/>
      <c r="BV13" s="805"/>
      <c r="BW13" s="805"/>
      <c r="BX13" s="805"/>
      <c r="BY13" s="805"/>
      <c r="BZ13" s="805"/>
      <c r="CA13" s="805"/>
      <c r="CB13" s="805"/>
      <c r="CC13" s="805"/>
      <c r="CD13" s="805"/>
      <c r="CE13" s="805"/>
      <c r="CF13" s="805"/>
      <c r="CG13" s="806"/>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804"/>
      <c r="DW13" s="805"/>
      <c r="DX13" s="805"/>
      <c r="DY13" s="805"/>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800"/>
      <c r="AL14" s="801"/>
      <c r="AM14" s="801"/>
      <c r="AN14" s="801"/>
      <c r="AO14" s="801"/>
      <c r="AP14" s="801"/>
      <c r="AQ14" s="801"/>
      <c r="AR14" s="801"/>
      <c r="AS14" s="801"/>
      <c r="AT14" s="801"/>
      <c r="AU14" s="802"/>
      <c r="AV14" s="802"/>
      <c r="AW14" s="802"/>
      <c r="AX14" s="802"/>
      <c r="AY14" s="803"/>
      <c r="AZ14" s="228"/>
      <c r="BA14" s="228"/>
      <c r="BB14" s="228"/>
      <c r="BC14" s="228"/>
      <c r="BD14" s="228"/>
      <c r="BE14" s="229"/>
      <c r="BF14" s="229"/>
      <c r="BG14" s="229"/>
      <c r="BH14" s="229"/>
      <c r="BI14" s="229"/>
      <c r="BJ14" s="229"/>
      <c r="BK14" s="229"/>
      <c r="BL14" s="229"/>
      <c r="BM14" s="229"/>
      <c r="BN14" s="229"/>
      <c r="BO14" s="229"/>
      <c r="BP14" s="229"/>
      <c r="BQ14" s="234">
        <v>8</v>
      </c>
      <c r="BR14" s="235"/>
      <c r="BS14" s="804"/>
      <c r="BT14" s="805"/>
      <c r="BU14" s="805"/>
      <c r="BV14" s="805"/>
      <c r="BW14" s="805"/>
      <c r="BX14" s="805"/>
      <c r="BY14" s="805"/>
      <c r="BZ14" s="805"/>
      <c r="CA14" s="805"/>
      <c r="CB14" s="805"/>
      <c r="CC14" s="805"/>
      <c r="CD14" s="805"/>
      <c r="CE14" s="805"/>
      <c r="CF14" s="805"/>
      <c r="CG14" s="806"/>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804"/>
      <c r="DW14" s="805"/>
      <c r="DX14" s="805"/>
      <c r="DY14" s="805"/>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800"/>
      <c r="AL15" s="801"/>
      <c r="AM15" s="801"/>
      <c r="AN15" s="801"/>
      <c r="AO15" s="801"/>
      <c r="AP15" s="801"/>
      <c r="AQ15" s="801"/>
      <c r="AR15" s="801"/>
      <c r="AS15" s="801"/>
      <c r="AT15" s="801"/>
      <c r="AU15" s="802"/>
      <c r="AV15" s="802"/>
      <c r="AW15" s="802"/>
      <c r="AX15" s="802"/>
      <c r="AY15" s="803"/>
      <c r="AZ15" s="228"/>
      <c r="BA15" s="228"/>
      <c r="BB15" s="228"/>
      <c r="BC15" s="228"/>
      <c r="BD15" s="228"/>
      <c r="BE15" s="229"/>
      <c r="BF15" s="229"/>
      <c r="BG15" s="229"/>
      <c r="BH15" s="229"/>
      <c r="BI15" s="229"/>
      <c r="BJ15" s="229"/>
      <c r="BK15" s="229"/>
      <c r="BL15" s="229"/>
      <c r="BM15" s="229"/>
      <c r="BN15" s="229"/>
      <c r="BO15" s="229"/>
      <c r="BP15" s="229"/>
      <c r="BQ15" s="234">
        <v>9</v>
      </c>
      <c r="BR15" s="235"/>
      <c r="BS15" s="804"/>
      <c r="BT15" s="805"/>
      <c r="BU15" s="805"/>
      <c r="BV15" s="805"/>
      <c r="BW15" s="805"/>
      <c r="BX15" s="805"/>
      <c r="BY15" s="805"/>
      <c r="BZ15" s="805"/>
      <c r="CA15" s="805"/>
      <c r="CB15" s="805"/>
      <c r="CC15" s="805"/>
      <c r="CD15" s="805"/>
      <c r="CE15" s="805"/>
      <c r="CF15" s="805"/>
      <c r="CG15" s="806"/>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804"/>
      <c r="DW15" s="805"/>
      <c r="DX15" s="805"/>
      <c r="DY15" s="805"/>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800"/>
      <c r="AL16" s="801"/>
      <c r="AM16" s="801"/>
      <c r="AN16" s="801"/>
      <c r="AO16" s="801"/>
      <c r="AP16" s="801"/>
      <c r="AQ16" s="801"/>
      <c r="AR16" s="801"/>
      <c r="AS16" s="801"/>
      <c r="AT16" s="801"/>
      <c r="AU16" s="802"/>
      <c r="AV16" s="802"/>
      <c r="AW16" s="802"/>
      <c r="AX16" s="802"/>
      <c r="AY16" s="803"/>
      <c r="AZ16" s="228"/>
      <c r="BA16" s="228"/>
      <c r="BB16" s="228"/>
      <c r="BC16" s="228"/>
      <c r="BD16" s="228"/>
      <c r="BE16" s="229"/>
      <c r="BF16" s="229"/>
      <c r="BG16" s="229"/>
      <c r="BH16" s="229"/>
      <c r="BI16" s="229"/>
      <c r="BJ16" s="229"/>
      <c r="BK16" s="229"/>
      <c r="BL16" s="229"/>
      <c r="BM16" s="229"/>
      <c r="BN16" s="229"/>
      <c r="BO16" s="229"/>
      <c r="BP16" s="229"/>
      <c r="BQ16" s="234">
        <v>10</v>
      </c>
      <c r="BR16" s="235"/>
      <c r="BS16" s="804"/>
      <c r="BT16" s="805"/>
      <c r="BU16" s="805"/>
      <c r="BV16" s="805"/>
      <c r="BW16" s="805"/>
      <c r="BX16" s="805"/>
      <c r="BY16" s="805"/>
      <c r="BZ16" s="805"/>
      <c r="CA16" s="805"/>
      <c r="CB16" s="805"/>
      <c r="CC16" s="805"/>
      <c r="CD16" s="805"/>
      <c r="CE16" s="805"/>
      <c r="CF16" s="805"/>
      <c r="CG16" s="806"/>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804"/>
      <c r="DW16" s="805"/>
      <c r="DX16" s="805"/>
      <c r="DY16" s="805"/>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800"/>
      <c r="AL17" s="801"/>
      <c r="AM17" s="801"/>
      <c r="AN17" s="801"/>
      <c r="AO17" s="801"/>
      <c r="AP17" s="801"/>
      <c r="AQ17" s="801"/>
      <c r="AR17" s="801"/>
      <c r="AS17" s="801"/>
      <c r="AT17" s="801"/>
      <c r="AU17" s="802"/>
      <c r="AV17" s="802"/>
      <c r="AW17" s="802"/>
      <c r="AX17" s="802"/>
      <c r="AY17" s="803"/>
      <c r="AZ17" s="228"/>
      <c r="BA17" s="228"/>
      <c r="BB17" s="228"/>
      <c r="BC17" s="228"/>
      <c r="BD17" s="228"/>
      <c r="BE17" s="229"/>
      <c r="BF17" s="229"/>
      <c r="BG17" s="229"/>
      <c r="BH17" s="229"/>
      <c r="BI17" s="229"/>
      <c r="BJ17" s="229"/>
      <c r="BK17" s="229"/>
      <c r="BL17" s="229"/>
      <c r="BM17" s="229"/>
      <c r="BN17" s="229"/>
      <c r="BO17" s="229"/>
      <c r="BP17" s="229"/>
      <c r="BQ17" s="234">
        <v>11</v>
      </c>
      <c r="BR17" s="235"/>
      <c r="BS17" s="804"/>
      <c r="BT17" s="805"/>
      <c r="BU17" s="805"/>
      <c r="BV17" s="805"/>
      <c r="BW17" s="805"/>
      <c r="BX17" s="805"/>
      <c r="BY17" s="805"/>
      <c r="BZ17" s="805"/>
      <c r="CA17" s="805"/>
      <c r="CB17" s="805"/>
      <c r="CC17" s="805"/>
      <c r="CD17" s="805"/>
      <c r="CE17" s="805"/>
      <c r="CF17" s="805"/>
      <c r="CG17" s="806"/>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804"/>
      <c r="DW17" s="805"/>
      <c r="DX17" s="805"/>
      <c r="DY17" s="805"/>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800"/>
      <c r="AL18" s="801"/>
      <c r="AM18" s="801"/>
      <c r="AN18" s="801"/>
      <c r="AO18" s="801"/>
      <c r="AP18" s="801"/>
      <c r="AQ18" s="801"/>
      <c r="AR18" s="801"/>
      <c r="AS18" s="801"/>
      <c r="AT18" s="801"/>
      <c r="AU18" s="802"/>
      <c r="AV18" s="802"/>
      <c r="AW18" s="802"/>
      <c r="AX18" s="802"/>
      <c r="AY18" s="803"/>
      <c r="AZ18" s="228"/>
      <c r="BA18" s="228"/>
      <c r="BB18" s="228"/>
      <c r="BC18" s="228"/>
      <c r="BD18" s="228"/>
      <c r="BE18" s="229"/>
      <c r="BF18" s="229"/>
      <c r="BG18" s="229"/>
      <c r="BH18" s="229"/>
      <c r="BI18" s="229"/>
      <c r="BJ18" s="229"/>
      <c r="BK18" s="229"/>
      <c r="BL18" s="229"/>
      <c r="BM18" s="229"/>
      <c r="BN18" s="229"/>
      <c r="BO18" s="229"/>
      <c r="BP18" s="229"/>
      <c r="BQ18" s="234">
        <v>12</v>
      </c>
      <c r="BR18" s="235"/>
      <c r="BS18" s="804"/>
      <c r="BT18" s="805"/>
      <c r="BU18" s="805"/>
      <c r="BV18" s="805"/>
      <c r="BW18" s="805"/>
      <c r="BX18" s="805"/>
      <c r="BY18" s="805"/>
      <c r="BZ18" s="805"/>
      <c r="CA18" s="805"/>
      <c r="CB18" s="805"/>
      <c r="CC18" s="805"/>
      <c r="CD18" s="805"/>
      <c r="CE18" s="805"/>
      <c r="CF18" s="805"/>
      <c r="CG18" s="806"/>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804"/>
      <c r="DW18" s="805"/>
      <c r="DX18" s="805"/>
      <c r="DY18" s="805"/>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800"/>
      <c r="AL19" s="801"/>
      <c r="AM19" s="801"/>
      <c r="AN19" s="801"/>
      <c r="AO19" s="801"/>
      <c r="AP19" s="801"/>
      <c r="AQ19" s="801"/>
      <c r="AR19" s="801"/>
      <c r="AS19" s="801"/>
      <c r="AT19" s="801"/>
      <c r="AU19" s="802"/>
      <c r="AV19" s="802"/>
      <c r="AW19" s="802"/>
      <c r="AX19" s="802"/>
      <c r="AY19" s="803"/>
      <c r="AZ19" s="228"/>
      <c r="BA19" s="228"/>
      <c r="BB19" s="228"/>
      <c r="BC19" s="228"/>
      <c r="BD19" s="228"/>
      <c r="BE19" s="229"/>
      <c r="BF19" s="229"/>
      <c r="BG19" s="229"/>
      <c r="BH19" s="229"/>
      <c r="BI19" s="229"/>
      <c r="BJ19" s="229"/>
      <c r="BK19" s="229"/>
      <c r="BL19" s="229"/>
      <c r="BM19" s="229"/>
      <c r="BN19" s="229"/>
      <c r="BO19" s="229"/>
      <c r="BP19" s="229"/>
      <c r="BQ19" s="234">
        <v>13</v>
      </c>
      <c r="BR19" s="235"/>
      <c r="BS19" s="804"/>
      <c r="BT19" s="805"/>
      <c r="BU19" s="805"/>
      <c r="BV19" s="805"/>
      <c r="BW19" s="805"/>
      <c r="BX19" s="805"/>
      <c r="BY19" s="805"/>
      <c r="BZ19" s="805"/>
      <c r="CA19" s="805"/>
      <c r="CB19" s="805"/>
      <c r="CC19" s="805"/>
      <c r="CD19" s="805"/>
      <c r="CE19" s="805"/>
      <c r="CF19" s="805"/>
      <c r="CG19" s="806"/>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804"/>
      <c r="DW19" s="805"/>
      <c r="DX19" s="805"/>
      <c r="DY19" s="805"/>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800"/>
      <c r="AL20" s="801"/>
      <c r="AM20" s="801"/>
      <c r="AN20" s="801"/>
      <c r="AO20" s="801"/>
      <c r="AP20" s="801"/>
      <c r="AQ20" s="801"/>
      <c r="AR20" s="801"/>
      <c r="AS20" s="801"/>
      <c r="AT20" s="801"/>
      <c r="AU20" s="802"/>
      <c r="AV20" s="802"/>
      <c r="AW20" s="802"/>
      <c r="AX20" s="802"/>
      <c r="AY20" s="803"/>
      <c r="AZ20" s="228"/>
      <c r="BA20" s="228"/>
      <c r="BB20" s="228"/>
      <c r="BC20" s="228"/>
      <c r="BD20" s="228"/>
      <c r="BE20" s="229"/>
      <c r="BF20" s="229"/>
      <c r="BG20" s="229"/>
      <c r="BH20" s="229"/>
      <c r="BI20" s="229"/>
      <c r="BJ20" s="229"/>
      <c r="BK20" s="229"/>
      <c r="BL20" s="229"/>
      <c r="BM20" s="229"/>
      <c r="BN20" s="229"/>
      <c r="BO20" s="229"/>
      <c r="BP20" s="229"/>
      <c r="BQ20" s="234">
        <v>14</v>
      </c>
      <c r="BR20" s="235"/>
      <c r="BS20" s="804"/>
      <c r="BT20" s="805"/>
      <c r="BU20" s="805"/>
      <c r="BV20" s="805"/>
      <c r="BW20" s="805"/>
      <c r="BX20" s="805"/>
      <c r="BY20" s="805"/>
      <c r="BZ20" s="805"/>
      <c r="CA20" s="805"/>
      <c r="CB20" s="805"/>
      <c r="CC20" s="805"/>
      <c r="CD20" s="805"/>
      <c r="CE20" s="805"/>
      <c r="CF20" s="805"/>
      <c r="CG20" s="806"/>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804"/>
      <c r="DW20" s="805"/>
      <c r="DX20" s="805"/>
      <c r="DY20" s="805"/>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800"/>
      <c r="AL21" s="801"/>
      <c r="AM21" s="801"/>
      <c r="AN21" s="801"/>
      <c r="AO21" s="801"/>
      <c r="AP21" s="801"/>
      <c r="AQ21" s="801"/>
      <c r="AR21" s="801"/>
      <c r="AS21" s="801"/>
      <c r="AT21" s="801"/>
      <c r="AU21" s="802"/>
      <c r="AV21" s="802"/>
      <c r="AW21" s="802"/>
      <c r="AX21" s="802"/>
      <c r="AY21" s="803"/>
      <c r="AZ21" s="228"/>
      <c r="BA21" s="228"/>
      <c r="BB21" s="228"/>
      <c r="BC21" s="228"/>
      <c r="BD21" s="228"/>
      <c r="BE21" s="229"/>
      <c r="BF21" s="229"/>
      <c r="BG21" s="229"/>
      <c r="BH21" s="229"/>
      <c r="BI21" s="229"/>
      <c r="BJ21" s="229"/>
      <c r="BK21" s="229"/>
      <c r="BL21" s="229"/>
      <c r="BM21" s="229"/>
      <c r="BN21" s="229"/>
      <c r="BO21" s="229"/>
      <c r="BP21" s="229"/>
      <c r="BQ21" s="234">
        <v>15</v>
      </c>
      <c r="BR21" s="235"/>
      <c r="BS21" s="804"/>
      <c r="BT21" s="805"/>
      <c r="BU21" s="805"/>
      <c r="BV21" s="805"/>
      <c r="BW21" s="805"/>
      <c r="BX21" s="805"/>
      <c r="BY21" s="805"/>
      <c r="BZ21" s="805"/>
      <c r="CA21" s="805"/>
      <c r="CB21" s="805"/>
      <c r="CC21" s="805"/>
      <c r="CD21" s="805"/>
      <c r="CE21" s="805"/>
      <c r="CF21" s="805"/>
      <c r="CG21" s="806"/>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804"/>
      <c r="DW21" s="805"/>
      <c r="DX21" s="805"/>
      <c r="DY21" s="805"/>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387</v>
      </c>
      <c r="BA22" s="834"/>
      <c r="BB22" s="834"/>
      <c r="BC22" s="834"/>
      <c r="BD22" s="835"/>
      <c r="BE22" s="229"/>
      <c r="BF22" s="229"/>
      <c r="BG22" s="229"/>
      <c r="BH22" s="229"/>
      <c r="BI22" s="229"/>
      <c r="BJ22" s="229"/>
      <c r="BK22" s="229"/>
      <c r="BL22" s="229"/>
      <c r="BM22" s="229"/>
      <c r="BN22" s="229"/>
      <c r="BO22" s="229"/>
      <c r="BP22" s="229"/>
      <c r="BQ22" s="234">
        <v>16</v>
      </c>
      <c r="BR22" s="235"/>
      <c r="BS22" s="804"/>
      <c r="BT22" s="805"/>
      <c r="BU22" s="805"/>
      <c r="BV22" s="805"/>
      <c r="BW22" s="805"/>
      <c r="BX22" s="805"/>
      <c r="BY22" s="805"/>
      <c r="BZ22" s="805"/>
      <c r="CA22" s="805"/>
      <c r="CB22" s="805"/>
      <c r="CC22" s="805"/>
      <c r="CD22" s="805"/>
      <c r="CE22" s="805"/>
      <c r="CF22" s="805"/>
      <c r="CG22" s="806"/>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804"/>
      <c r="DW22" s="805"/>
      <c r="DX22" s="805"/>
      <c r="DY22" s="805"/>
      <c r="DZ22" s="807"/>
      <c r="EA22" s="230"/>
    </row>
    <row r="23" spans="1:131" s="231" customFormat="1" ht="26.25" customHeight="1" thickBot="1" x14ac:dyDescent="0.2">
      <c r="A23" s="236" t="s">
        <v>388</v>
      </c>
      <c r="B23" s="817" t="s">
        <v>389</v>
      </c>
      <c r="C23" s="818"/>
      <c r="D23" s="818"/>
      <c r="E23" s="818"/>
      <c r="F23" s="818"/>
      <c r="G23" s="818"/>
      <c r="H23" s="818"/>
      <c r="I23" s="818"/>
      <c r="J23" s="818"/>
      <c r="K23" s="818"/>
      <c r="L23" s="818"/>
      <c r="M23" s="818"/>
      <c r="N23" s="818"/>
      <c r="O23" s="818"/>
      <c r="P23" s="819"/>
      <c r="Q23" s="820">
        <f>Q7</f>
        <v>28935</v>
      </c>
      <c r="R23" s="821"/>
      <c r="S23" s="821"/>
      <c r="T23" s="821"/>
      <c r="U23" s="821"/>
      <c r="V23" s="821">
        <f t="shared" ref="V23" si="0">V7</f>
        <v>27636</v>
      </c>
      <c r="W23" s="821"/>
      <c r="X23" s="821"/>
      <c r="Y23" s="821"/>
      <c r="Z23" s="821"/>
      <c r="AA23" s="821">
        <f t="shared" ref="AA23" si="1">AA7</f>
        <v>1299</v>
      </c>
      <c r="AB23" s="821"/>
      <c r="AC23" s="821"/>
      <c r="AD23" s="821"/>
      <c r="AE23" s="822"/>
      <c r="AF23" s="823">
        <v>1039</v>
      </c>
      <c r="AG23" s="821"/>
      <c r="AH23" s="821"/>
      <c r="AI23" s="821"/>
      <c r="AJ23" s="824"/>
      <c r="AK23" s="825"/>
      <c r="AL23" s="826"/>
      <c r="AM23" s="826"/>
      <c r="AN23" s="826"/>
      <c r="AO23" s="826"/>
      <c r="AP23" s="821">
        <f>AP7</f>
        <v>22681</v>
      </c>
      <c r="AQ23" s="821"/>
      <c r="AR23" s="821"/>
      <c r="AS23" s="821"/>
      <c r="AT23" s="821"/>
      <c r="AU23" s="837"/>
      <c r="AV23" s="837"/>
      <c r="AW23" s="837"/>
      <c r="AX23" s="837"/>
      <c r="AY23" s="838"/>
      <c r="AZ23" s="839" t="s">
        <v>127</v>
      </c>
      <c r="BA23" s="840"/>
      <c r="BB23" s="840"/>
      <c r="BC23" s="840"/>
      <c r="BD23" s="841"/>
      <c r="BE23" s="229"/>
      <c r="BF23" s="229"/>
      <c r="BG23" s="229"/>
      <c r="BH23" s="229"/>
      <c r="BI23" s="229"/>
      <c r="BJ23" s="229"/>
      <c r="BK23" s="229"/>
      <c r="BL23" s="229"/>
      <c r="BM23" s="229"/>
      <c r="BN23" s="229"/>
      <c r="BO23" s="229"/>
      <c r="BP23" s="229"/>
      <c r="BQ23" s="234">
        <v>17</v>
      </c>
      <c r="BR23" s="235"/>
      <c r="BS23" s="804"/>
      <c r="BT23" s="805"/>
      <c r="BU23" s="805"/>
      <c r="BV23" s="805"/>
      <c r="BW23" s="805"/>
      <c r="BX23" s="805"/>
      <c r="BY23" s="805"/>
      <c r="BZ23" s="805"/>
      <c r="CA23" s="805"/>
      <c r="CB23" s="805"/>
      <c r="CC23" s="805"/>
      <c r="CD23" s="805"/>
      <c r="CE23" s="805"/>
      <c r="CF23" s="805"/>
      <c r="CG23" s="806"/>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804"/>
      <c r="DW23" s="805"/>
      <c r="DX23" s="805"/>
      <c r="DY23" s="805"/>
      <c r="DZ23" s="807"/>
      <c r="EA23" s="230"/>
    </row>
    <row r="24" spans="1:131" s="231" customFormat="1" ht="26.25" customHeight="1" x14ac:dyDescent="0.15">
      <c r="A24" s="836" t="s">
        <v>390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4"/>
      <c r="BT24" s="805"/>
      <c r="BU24" s="805"/>
      <c r="BV24" s="805"/>
      <c r="BW24" s="805"/>
      <c r="BX24" s="805"/>
      <c r="BY24" s="805"/>
      <c r="BZ24" s="805"/>
      <c r="CA24" s="805"/>
      <c r="CB24" s="805"/>
      <c r="CC24" s="805"/>
      <c r="CD24" s="805"/>
      <c r="CE24" s="805"/>
      <c r="CF24" s="805"/>
      <c r="CG24" s="806"/>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804"/>
      <c r="DW24" s="805"/>
      <c r="DX24" s="805"/>
      <c r="DY24" s="805"/>
      <c r="DZ24" s="807"/>
      <c r="EA24" s="230"/>
    </row>
    <row r="25" spans="1:131" ht="26.25" customHeight="1" thickBot="1" x14ac:dyDescent="0.2">
      <c r="A25" s="753" t="s">
        <v>391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4"/>
      <c r="BT25" s="805"/>
      <c r="BU25" s="805"/>
      <c r="BV25" s="805"/>
      <c r="BW25" s="805"/>
      <c r="BX25" s="805"/>
      <c r="BY25" s="805"/>
      <c r="BZ25" s="805"/>
      <c r="CA25" s="805"/>
      <c r="CB25" s="805"/>
      <c r="CC25" s="805"/>
      <c r="CD25" s="805"/>
      <c r="CE25" s="805"/>
      <c r="CF25" s="805"/>
      <c r="CG25" s="806"/>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804"/>
      <c r="DW25" s="805"/>
      <c r="DX25" s="805"/>
      <c r="DY25" s="805"/>
      <c r="DZ25" s="807"/>
      <c r="EA25" s="226"/>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392</v>
      </c>
      <c r="R26" s="762"/>
      <c r="S26" s="762"/>
      <c r="T26" s="762"/>
      <c r="U26" s="763"/>
      <c r="V26" s="761" t="s">
        <v>393</v>
      </c>
      <c r="W26" s="762"/>
      <c r="X26" s="762"/>
      <c r="Y26" s="762"/>
      <c r="Z26" s="763"/>
      <c r="AA26" s="761" t="s">
        <v>394</v>
      </c>
      <c r="AB26" s="762"/>
      <c r="AC26" s="762"/>
      <c r="AD26" s="762"/>
      <c r="AE26" s="762"/>
      <c r="AF26" s="842" t="s">
        <v>395</v>
      </c>
      <c r="AG26" s="843"/>
      <c r="AH26" s="843"/>
      <c r="AI26" s="843"/>
      <c r="AJ26" s="844"/>
      <c r="AK26" s="762" t="s">
        <v>396</v>
      </c>
      <c r="AL26" s="762"/>
      <c r="AM26" s="762"/>
      <c r="AN26" s="762"/>
      <c r="AO26" s="763"/>
      <c r="AP26" s="761" t="s">
        <v>397</v>
      </c>
      <c r="AQ26" s="762"/>
      <c r="AR26" s="762"/>
      <c r="AS26" s="762"/>
      <c r="AT26" s="763"/>
      <c r="AU26" s="761" t="s">
        <v>398</v>
      </c>
      <c r="AV26" s="762"/>
      <c r="AW26" s="762"/>
      <c r="AX26" s="762"/>
      <c r="AY26" s="763"/>
      <c r="AZ26" s="761" t="s">
        <v>399</v>
      </c>
      <c r="BA26" s="762"/>
      <c r="BB26" s="762"/>
      <c r="BC26" s="762"/>
      <c r="BD26" s="763"/>
      <c r="BE26" s="761" t="s">
        <v>376</v>
      </c>
      <c r="BF26" s="762"/>
      <c r="BG26" s="762"/>
      <c r="BH26" s="762"/>
      <c r="BI26" s="768"/>
      <c r="BJ26" s="228"/>
      <c r="BK26" s="228"/>
      <c r="BL26" s="228"/>
      <c r="BM26" s="228"/>
      <c r="BN26" s="228"/>
      <c r="BO26" s="237"/>
      <c r="BP26" s="237"/>
      <c r="BQ26" s="234">
        <v>20</v>
      </c>
      <c r="BR26" s="235"/>
      <c r="BS26" s="804"/>
      <c r="BT26" s="805"/>
      <c r="BU26" s="805"/>
      <c r="BV26" s="805"/>
      <c r="BW26" s="805"/>
      <c r="BX26" s="805"/>
      <c r="BY26" s="805"/>
      <c r="BZ26" s="805"/>
      <c r="CA26" s="805"/>
      <c r="CB26" s="805"/>
      <c r="CC26" s="805"/>
      <c r="CD26" s="805"/>
      <c r="CE26" s="805"/>
      <c r="CF26" s="805"/>
      <c r="CG26" s="806"/>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804"/>
      <c r="DW26" s="805"/>
      <c r="DX26" s="805"/>
      <c r="DY26" s="805"/>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4"/>
      <c r="BT27" s="805"/>
      <c r="BU27" s="805"/>
      <c r="BV27" s="805"/>
      <c r="BW27" s="805"/>
      <c r="BX27" s="805"/>
      <c r="BY27" s="805"/>
      <c r="BZ27" s="805"/>
      <c r="CA27" s="805"/>
      <c r="CB27" s="805"/>
      <c r="CC27" s="805"/>
      <c r="CD27" s="805"/>
      <c r="CE27" s="805"/>
      <c r="CF27" s="805"/>
      <c r="CG27" s="806"/>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804"/>
      <c r="DW27" s="805"/>
      <c r="DX27" s="805"/>
      <c r="DY27" s="805"/>
      <c r="DZ27" s="807"/>
      <c r="EA27" s="226"/>
    </row>
    <row r="28" spans="1:131" ht="26.25" customHeight="1" thickTop="1" x14ac:dyDescent="0.15">
      <c r="A28" s="238">
        <v>1</v>
      </c>
      <c r="B28" s="780" t="s">
        <v>400</v>
      </c>
      <c r="C28" s="781"/>
      <c r="D28" s="781"/>
      <c r="E28" s="781"/>
      <c r="F28" s="781"/>
      <c r="G28" s="781"/>
      <c r="H28" s="781"/>
      <c r="I28" s="781"/>
      <c r="J28" s="781"/>
      <c r="K28" s="781"/>
      <c r="L28" s="781"/>
      <c r="M28" s="781"/>
      <c r="N28" s="781"/>
      <c r="O28" s="781"/>
      <c r="P28" s="782"/>
      <c r="Q28" s="850">
        <v>5372</v>
      </c>
      <c r="R28" s="851"/>
      <c r="S28" s="851"/>
      <c r="T28" s="851"/>
      <c r="U28" s="851"/>
      <c r="V28" s="851">
        <v>5358</v>
      </c>
      <c r="W28" s="851"/>
      <c r="X28" s="851"/>
      <c r="Y28" s="851"/>
      <c r="Z28" s="851"/>
      <c r="AA28" s="851">
        <v>14</v>
      </c>
      <c r="AB28" s="851"/>
      <c r="AC28" s="851"/>
      <c r="AD28" s="851"/>
      <c r="AE28" s="852"/>
      <c r="AF28" s="853">
        <v>14</v>
      </c>
      <c r="AG28" s="851"/>
      <c r="AH28" s="851"/>
      <c r="AI28" s="851"/>
      <c r="AJ28" s="854"/>
      <c r="AK28" s="855">
        <v>534</v>
      </c>
      <c r="AL28" s="856"/>
      <c r="AM28" s="856"/>
      <c r="AN28" s="856"/>
      <c r="AO28" s="856"/>
      <c r="AP28" s="856" t="s">
        <v>567</v>
      </c>
      <c r="AQ28" s="856"/>
      <c r="AR28" s="856"/>
      <c r="AS28" s="856"/>
      <c r="AT28" s="856"/>
      <c r="AU28" s="856" t="s">
        <v>567</v>
      </c>
      <c r="AV28" s="856"/>
      <c r="AW28" s="856"/>
      <c r="AX28" s="856"/>
      <c r="AY28" s="856"/>
      <c r="AZ28" s="857" t="s">
        <v>567</v>
      </c>
      <c r="BA28" s="857"/>
      <c r="BB28" s="857"/>
      <c r="BC28" s="857"/>
      <c r="BD28" s="857"/>
      <c r="BE28" s="848"/>
      <c r="BF28" s="848"/>
      <c r="BG28" s="848"/>
      <c r="BH28" s="848"/>
      <c r="BI28" s="849"/>
      <c r="BJ28" s="228"/>
      <c r="BK28" s="228"/>
      <c r="BL28" s="228"/>
      <c r="BM28" s="228"/>
      <c r="BN28" s="228"/>
      <c r="BO28" s="237"/>
      <c r="BP28" s="237"/>
      <c r="BQ28" s="234">
        <v>22</v>
      </c>
      <c r="BR28" s="235"/>
      <c r="BS28" s="804"/>
      <c r="BT28" s="805"/>
      <c r="BU28" s="805"/>
      <c r="BV28" s="805"/>
      <c r="BW28" s="805"/>
      <c r="BX28" s="805"/>
      <c r="BY28" s="805"/>
      <c r="BZ28" s="805"/>
      <c r="CA28" s="805"/>
      <c r="CB28" s="805"/>
      <c r="CC28" s="805"/>
      <c r="CD28" s="805"/>
      <c r="CE28" s="805"/>
      <c r="CF28" s="805"/>
      <c r="CG28" s="806"/>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804"/>
      <c r="DW28" s="805"/>
      <c r="DX28" s="805"/>
      <c r="DY28" s="805"/>
      <c r="DZ28" s="807"/>
      <c r="EA28" s="226"/>
    </row>
    <row r="29" spans="1:131" ht="26.25" customHeight="1" x14ac:dyDescent="0.15">
      <c r="A29" s="238">
        <v>2</v>
      </c>
      <c r="B29" s="808" t="s">
        <v>401</v>
      </c>
      <c r="C29" s="809"/>
      <c r="D29" s="809"/>
      <c r="E29" s="809"/>
      <c r="F29" s="809"/>
      <c r="G29" s="809"/>
      <c r="H29" s="809"/>
      <c r="I29" s="809"/>
      <c r="J29" s="809"/>
      <c r="K29" s="809"/>
      <c r="L29" s="809"/>
      <c r="M29" s="809"/>
      <c r="N29" s="809"/>
      <c r="O29" s="809"/>
      <c r="P29" s="810"/>
      <c r="Q29" s="811">
        <v>651</v>
      </c>
      <c r="R29" s="812"/>
      <c r="S29" s="812"/>
      <c r="T29" s="812"/>
      <c r="U29" s="812"/>
      <c r="V29" s="812">
        <v>647</v>
      </c>
      <c r="W29" s="812"/>
      <c r="X29" s="812"/>
      <c r="Y29" s="812"/>
      <c r="Z29" s="812"/>
      <c r="AA29" s="812">
        <v>4</v>
      </c>
      <c r="AB29" s="812"/>
      <c r="AC29" s="812"/>
      <c r="AD29" s="812"/>
      <c r="AE29" s="813"/>
      <c r="AF29" s="814">
        <v>103</v>
      </c>
      <c r="AG29" s="815"/>
      <c r="AH29" s="815"/>
      <c r="AI29" s="815"/>
      <c r="AJ29" s="816"/>
      <c r="AK29" s="862">
        <v>721</v>
      </c>
      <c r="AL29" s="858"/>
      <c r="AM29" s="858"/>
      <c r="AN29" s="858"/>
      <c r="AO29" s="858"/>
      <c r="AP29" s="858" t="s">
        <v>567</v>
      </c>
      <c r="AQ29" s="858"/>
      <c r="AR29" s="858"/>
      <c r="AS29" s="858"/>
      <c r="AT29" s="858"/>
      <c r="AU29" s="858" t="s">
        <v>567</v>
      </c>
      <c r="AV29" s="858"/>
      <c r="AW29" s="858"/>
      <c r="AX29" s="858"/>
      <c r="AY29" s="858"/>
      <c r="AZ29" s="859" t="s">
        <v>567</v>
      </c>
      <c r="BA29" s="859"/>
      <c r="BB29" s="859"/>
      <c r="BC29" s="859"/>
      <c r="BD29" s="859"/>
      <c r="BE29" s="860"/>
      <c r="BF29" s="860"/>
      <c r="BG29" s="860"/>
      <c r="BH29" s="860"/>
      <c r="BI29" s="861"/>
      <c r="BJ29" s="228"/>
      <c r="BK29" s="228"/>
      <c r="BL29" s="228"/>
      <c r="BM29" s="228"/>
      <c r="BN29" s="228"/>
      <c r="BO29" s="237"/>
      <c r="BP29" s="237"/>
      <c r="BQ29" s="234">
        <v>23</v>
      </c>
      <c r="BR29" s="235"/>
      <c r="BS29" s="804"/>
      <c r="BT29" s="805"/>
      <c r="BU29" s="805"/>
      <c r="BV29" s="805"/>
      <c r="BW29" s="805"/>
      <c r="BX29" s="805"/>
      <c r="BY29" s="805"/>
      <c r="BZ29" s="805"/>
      <c r="CA29" s="805"/>
      <c r="CB29" s="805"/>
      <c r="CC29" s="805"/>
      <c r="CD29" s="805"/>
      <c r="CE29" s="805"/>
      <c r="CF29" s="805"/>
      <c r="CG29" s="806"/>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804"/>
      <c r="DW29" s="805"/>
      <c r="DX29" s="805"/>
      <c r="DY29" s="805"/>
      <c r="DZ29" s="807"/>
      <c r="EA29" s="226"/>
    </row>
    <row r="30" spans="1:131" ht="26.25" customHeight="1" x14ac:dyDescent="0.15">
      <c r="A30" s="238">
        <v>3</v>
      </c>
      <c r="B30" s="808" t="s">
        <v>402</v>
      </c>
      <c r="C30" s="809"/>
      <c r="D30" s="809"/>
      <c r="E30" s="809"/>
      <c r="F30" s="809"/>
      <c r="G30" s="809"/>
      <c r="H30" s="809"/>
      <c r="I30" s="809"/>
      <c r="J30" s="809"/>
      <c r="K30" s="809"/>
      <c r="L30" s="809"/>
      <c r="M30" s="809"/>
      <c r="N30" s="809"/>
      <c r="O30" s="809"/>
      <c r="P30" s="810"/>
      <c r="Q30" s="811">
        <v>4251</v>
      </c>
      <c r="R30" s="812"/>
      <c r="S30" s="812"/>
      <c r="T30" s="812"/>
      <c r="U30" s="812"/>
      <c r="V30" s="812">
        <v>4148</v>
      </c>
      <c r="W30" s="812"/>
      <c r="X30" s="812"/>
      <c r="Y30" s="812"/>
      <c r="Z30" s="812"/>
      <c r="AA30" s="812">
        <v>103</v>
      </c>
      <c r="AB30" s="812"/>
      <c r="AC30" s="812"/>
      <c r="AD30" s="812"/>
      <c r="AE30" s="813"/>
      <c r="AF30" s="814">
        <v>4</v>
      </c>
      <c r="AG30" s="815"/>
      <c r="AH30" s="815"/>
      <c r="AI30" s="815"/>
      <c r="AJ30" s="816"/>
      <c r="AK30" s="862">
        <v>125</v>
      </c>
      <c r="AL30" s="858"/>
      <c r="AM30" s="858"/>
      <c r="AN30" s="858"/>
      <c r="AO30" s="858"/>
      <c r="AP30" s="858" t="s">
        <v>567</v>
      </c>
      <c r="AQ30" s="858"/>
      <c r="AR30" s="858"/>
      <c r="AS30" s="858"/>
      <c r="AT30" s="858"/>
      <c r="AU30" s="858" t="s">
        <v>567</v>
      </c>
      <c r="AV30" s="858"/>
      <c r="AW30" s="858"/>
      <c r="AX30" s="858"/>
      <c r="AY30" s="858"/>
      <c r="AZ30" s="859" t="s">
        <v>567</v>
      </c>
      <c r="BA30" s="859"/>
      <c r="BB30" s="859"/>
      <c r="BC30" s="859"/>
      <c r="BD30" s="859"/>
      <c r="BE30" s="860"/>
      <c r="BF30" s="860"/>
      <c r="BG30" s="860"/>
      <c r="BH30" s="860"/>
      <c r="BI30" s="861"/>
      <c r="BJ30" s="228"/>
      <c r="BK30" s="228"/>
      <c r="BL30" s="228"/>
      <c r="BM30" s="228"/>
      <c r="BN30" s="228"/>
      <c r="BO30" s="237"/>
      <c r="BP30" s="237"/>
      <c r="BQ30" s="234">
        <v>24</v>
      </c>
      <c r="BR30" s="235"/>
      <c r="BS30" s="804"/>
      <c r="BT30" s="805"/>
      <c r="BU30" s="805"/>
      <c r="BV30" s="805"/>
      <c r="BW30" s="805"/>
      <c r="BX30" s="805"/>
      <c r="BY30" s="805"/>
      <c r="BZ30" s="805"/>
      <c r="CA30" s="805"/>
      <c r="CB30" s="805"/>
      <c r="CC30" s="805"/>
      <c r="CD30" s="805"/>
      <c r="CE30" s="805"/>
      <c r="CF30" s="805"/>
      <c r="CG30" s="806"/>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804"/>
      <c r="DW30" s="805"/>
      <c r="DX30" s="805"/>
      <c r="DY30" s="805"/>
      <c r="DZ30" s="807"/>
      <c r="EA30" s="226"/>
    </row>
    <row r="31" spans="1:131" ht="26.25" customHeight="1" x14ac:dyDescent="0.15">
      <c r="A31" s="238">
        <v>4</v>
      </c>
      <c r="B31" s="808" t="s">
        <v>403</v>
      </c>
      <c r="C31" s="809"/>
      <c r="D31" s="809"/>
      <c r="E31" s="809"/>
      <c r="F31" s="809"/>
      <c r="G31" s="809"/>
      <c r="H31" s="809"/>
      <c r="I31" s="809"/>
      <c r="J31" s="809"/>
      <c r="K31" s="809"/>
      <c r="L31" s="809"/>
      <c r="M31" s="809"/>
      <c r="N31" s="809"/>
      <c r="O31" s="809"/>
      <c r="P31" s="810"/>
      <c r="Q31" s="811">
        <v>1670</v>
      </c>
      <c r="R31" s="812"/>
      <c r="S31" s="812"/>
      <c r="T31" s="812"/>
      <c r="U31" s="812"/>
      <c r="V31" s="812">
        <v>1420</v>
      </c>
      <c r="W31" s="812"/>
      <c r="X31" s="812"/>
      <c r="Y31" s="812"/>
      <c r="Z31" s="812"/>
      <c r="AA31" s="812">
        <v>250</v>
      </c>
      <c r="AB31" s="812"/>
      <c r="AC31" s="812"/>
      <c r="AD31" s="812"/>
      <c r="AE31" s="813"/>
      <c r="AF31" s="814">
        <v>972</v>
      </c>
      <c r="AG31" s="815"/>
      <c r="AH31" s="815"/>
      <c r="AI31" s="815"/>
      <c r="AJ31" s="816"/>
      <c r="AK31" s="862">
        <v>4</v>
      </c>
      <c r="AL31" s="858"/>
      <c r="AM31" s="858"/>
      <c r="AN31" s="858"/>
      <c r="AO31" s="858"/>
      <c r="AP31" s="858">
        <v>2689</v>
      </c>
      <c r="AQ31" s="858"/>
      <c r="AR31" s="858"/>
      <c r="AS31" s="858"/>
      <c r="AT31" s="858"/>
      <c r="AU31" s="858" t="s">
        <v>567</v>
      </c>
      <c r="AV31" s="858"/>
      <c r="AW31" s="858"/>
      <c r="AX31" s="858"/>
      <c r="AY31" s="858"/>
      <c r="AZ31" s="859" t="s">
        <v>567</v>
      </c>
      <c r="BA31" s="859"/>
      <c r="BB31" s="859"/>
      <c r="BC31" s="859"/>
      <c r="BD31" s="859"/>
      <c r="BE31" s="860" t="s">
        <v>404</v>
      </c>
      <c r="BF31" s="860"/>
      <c r="BG31" s="860"/>
      <c r="BH31" s="860"/>
      <c r="BI31" s="861"/>
      <c r="BJ31" s="228"/>
      <c r="BK31" s="228"/>
      <c r="BL31" s="228"/>
      <c r="BM31" s="228"/>
      <c r="BN31" s="228"/>
      <c r="BO31" s="237"/>
      <c r="BP31" s="237"/>
      <c r="BQ31" s="234">
        <v>25</v>
      </c>
      <c r="BR31" s="235"/>
      <c r="BS31" s="804"/>
      <c r="BT31" s="805"/>
      <c r="BU31" s="805"/>
      <c r="BV31" s="805"/>
      <c r="BW31" s="805"/>
      <c r="BX31" s="805"/>
      <c r="BY31" s="805"/>
      <c r="BZ31" s="805"/>
      <c r="CA31" s="805"/>
      <c r="CB31" s="805"/>
      <c r="CC31" s="805"/>
      <c r="CD31" s="805"/>
      <c r="CE31" s="805"/>
      <c r="CF31" s="805"/>
      <c r="CG31" s="806"/>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804"/>
      <c r="DW31" s="805"/>
      <c r="DX31" s="805"/>
      <c r="DY31" s="805"/>
      <c r="DZ31" s="807"/>
      <c r="EA31" s="226"/>
    </row>
    <row r="32" spans="1:131" ht="26.25" customHeight="1" x14ac:dyDescent="0.15">
      <c r="A32" s="238">
        <v>5</v>
      </c>
      <c r="B32" s="808" t="s">
        <v>405</v>
      </c>
      <c r="C32" s="809"/>
      <c r="D32" s="809"/>
      <c r="E32" s="809"/>
      <c r="F32" s="809"/>
      <c r="G32" s="809"/>
      <c r="H32" s="809"/>
      <c r="I32" s="809"/>
      <c r="J32" s="809"/>
      <c r="K32" s="809"/>
      <c r="L32" s="809"/>
      <c r="M32" s="809"/>
      <c r="N32" s="809"/>
      <c r="O32" s="809"/>
      <c r="P32" s="810"/>
      <c r="Q32" s="811">
        <v>2938</v>
      </c>
      <c r="R32" s="812"/>
      <c r="S32" s="812"/>
      <c r="T32" s="812"/>
      <c r="U32" s="812"/>
      <c r="V32" s="812">
        <v>2854</v>
      </c>
      <c r="W32" s="812"/>
      <c r="X32" s="812"/>
      <c r="Y32" s="812"/>
      <c r="Z32" s="812"/>
      <c r="AA32" s="812">
        <v>84</v>
      </c>
      <c r="AB32" s="812"/>
      <c r="AC32" s="812"/>
      <c r="AD32" s="812"/>
      <c r="AE32" s="813"/>
      <c r="AF32" s="814" t="s">
        <v>127</v>
      </c>
      <c r="AG32" s="815"/>
      <c r="AH32" s="815"/>
      <c r="AI32" s="815"/>
      <c r="AJ32" s="816"/>
      <c r="AK32" s="862">
        <v>1306</v>
      </c>
      <c r="AL32" s="858"/>
      <c r="AM32" s="858"/>
      <c r="AN32" s="858"/>
      <c r="AO32" s="858"/>
      <c r="AP32" s="858">
        <v>15208</v>
      </c>
      <c r="AQ32" s="858"/>
      <c r="AR32" s="858"/>
      <c r="AS32" s="858"/>
      <c r="AT32" s="858"/>
      <c r="AU32" s="858">
        <v>11026</v>
      </c>
      <c r="AV32" s="858"/>
      <c r="AW32" s="858"/>
      <c r="AX32" s="858"/>
      <c r="AY32" s="858"/>
      <c r="AZ32" s="859" t="s">
        <v>567</v>
      </c>
      <c r="BA32" s="859"/>
      <c r="BB32" s="859"/>
      <c r="BC32" s="859"/>
      <c r="BD32" s="859"/>
      <c r="BE32" s="860" t="s">
        <v>404</v>
      </c>
      <c r="BF32" s="860"/>
      <c r="BG32" s="860"/>
      <c r="BH32" s="860"/>
      <c r="BI32" s="861"/>
      <c r="BJ32" s="228"/>
      <c r="BK32" s="228"/>
      <c r="BL32" s="228"/>
      <c r="BM32" s="228"/>
      <c r="BN32" s="228"/>
      <c r="BO32" s="237"/>
      <c r="BP32" s="237"/>
      <c r="BQ32" s="234">
        <v>26</v>
      </c>
      <c r="BR32" s="235"/>
      <c r="BS32" s="804"/>
      <c r="BT32" s="805"/>
      <c r="BU32" s="805"/>
      <c r="BV32" s="805"/>
      <c r="BW32" s="805"/>
      <c r="BX32" s="805"/>
      <c r="BY32" s="805"/>
      <c r="BZ32" s="805"/>
      <c r="CA32" s="805"/>
      <c r="CB32" s="805"/>
      <c r="CC32" s="805"/>
      <c r="CD32" s="805"/>
      <c r="CE32" s="805"/>
      <c r="CF32" s="805"/>
      <c r="CG32" s="806"/>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804"/>
      <c r="DW32" s="805"/>
      <c r="DX32" s="805"/>
      <c r="DY32" s="805"/>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4"/>
      <c r="BT33" s="805"/>
      <c r="BU33" s="805"/>
      <c r="BV33" s="805"/>
      <c r="BW33" s="805"/>
      <c r="BX33" s="805"/>
      <c r="BY33" s="805"/>
      <c r="BZ33" s="805"/>
      <c r="CA33" s="805"/>
      <c r="CB33" s="805"/>
      <c r="CC33" s="805"/>
      <c r="CD33" s="805"/>
      <c r="CE33" s="805"/>
      <c r="CF33" s="805"/>
      <c r="CG33" s="806"/>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804"/>
      <c r="DW33" s="805"/>
      <c r="DX33" s="805"/>
      <c r="DY33" s="805"/>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4"/>
      <c r="BT34" s="805"/>
      <c r="BU34" s="805"/>
      <c r="BV34" s="805"/>
      <c r="BW34" s="805"/>
      <c r="BX34" s="805"/>
      <c r="BY34" s="805"/>
      <c r="BZ34" s="805"/>
      <c r="CA34" s="805"/>
      <c r="CB34" s="805"/>
      <c r="CC34" s="805"/>
      <c r="CD34" s="805"/>
      <c r="CE34" s="805"/>
      <c r="CF34" s="805"/>
      <c r="CG34" s="806"/>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804"/>
      <c r="DW34" s="805"/>
      <c r="DX34" s="805"/>
      <c r="DY34" s="805"/>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4"/>
      <c r="BT35" s="805"/>
      <c r="BU35" s="805"/>
      <c r="BV35" s="805"/>
      <c r="BW35" s="805"/>
      <c r="BX35" s="805"/>
      <c r="BY35" s="805"/>
      <c r="BZ35" s="805"/>
      <c r="CA35" s="805"/>
      <c r="CB35" s="805"/>
      <c r="CC35" s="805"/>
      <c r="CD35" s="805"/>
      <c r="CE35" s="805"/>
      <c r="CF35" s="805"/>
      <c r="CG35" s="806"/>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804"/>
      <c r="DW35" s="805"/>
      <c r="DX35" s="805"/>
      <c r="DY35" s="805"/>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4"/>
      <c r="BT36" s="805"/>
      <c r="BU36" s="805"/>
      <c r="BV36" s="805"/>
      <c r="BW36" s="805"/>
      <c r="BX36" s="805"/>
      <c r="BY36" s="805"/>
      <c r="BZ36" s="805"/>
      <c r="CA36" s="805"/>
      <c r="CB36" s="805"/>
      <c r="CC36" s="805"/>
      <c r="CD36" s="805"/>
      <c r="CE36" s="805"/>
      <c r="CF36" s="805"/>
      <c r="CG36" s="806"/>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804"/>
      <c r="DW36" s="805"/>
      <c r="DX36" s="805"/>
      <c r="DY36" s="805"/>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4"/>
      <c r="BT37" s="805"/>
      <c r="BU37" s="805"/>
      <c r="BV37" s="805"/>
      <c r="BW37" s="805"/>
      <c r="BX37" s="805"/>
      <c r="BY37" s="805"/>
      <c r="BZ37" s="805"/>
      <c r="CA37" s="805"/>
      <c r="CB37" s="805"/>
      <c r="CC37" s="805"/>
      <c r="CD37" s="805"/>
      <c r="CE37" s="805"/>
      <c r="CF37" s="805"/>
      <c r="CG37" s="806"/>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804"/>
      <c r="DW37" s="805"/>
      <c r="DX37" s="805"/>
      <c r="DY37" s="805"/>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4"/>
      <c r="BT38" s="805"/>
      <c r="BU38" s="805"/>
      <c r="BV38" s="805"/>
      <c r="BW38" s="805"/>
      <c r="BX38" s="805"/>
      <c r="BY38" s="805"/>
      <c r="BZ38" s="805"/>
      <c r="CA38" s="805"/>
      <c r="CB38" s="805"/>
      <c r="CC38" s="805"/>
      <c r="CD38" s="805"/>
      <c r="CE38" s="805"/>
      <c r="CF38" s="805"/>
      <c r="CG38" s="806"/>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804"/>
      <c r="DW38" s="805"/>
      <c r="DX38" s="805"/>
      <c r="DY38" s="805"/>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4"/>
      <c r="BT39" s="805"/>
      <c r="BU39" s="805"/>
      <c r="BV39" s="805"/>
      <c r="BW39" s="805"/>
      <c r="BX39" s="805"/>
      <c r="BY39" s="805"/>
      <c r="BZ39" s="805"/>
      <c r="CA39" s="805"/>
      <c r="CB39" s="805"/>
      <c r="CC39" s="805"/>
      <c r="CD39" s="805"/>
      <c r="CE39" s="805"/>
      <c r="CF39" s="805"/>
      <c r="CG39" s="806"/>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804"/>
      <c r="DW39" s="805"/>
      <c r="DX39" s="805"/>
      <c r="DY39" s="805"/>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4"/>
      <c r="BT40" s="805"/>
      <c r="BU40" s="805"/>
      <c r="BV40" s="805"/>
      <c r="BW40" s="805"/>
      <c r="BX40" s="805"/>
      <c r="BY40" s="805"/>
      <c r="BZ40" s="805"/>
      <c r="CA40" s="805"/>
      <c r="CB40" s="805"/>
      <c r="CC40" s="805"/>
      <c r="CD40" s="805"/>
      <c r="CE40" s="805"/>
      <c r="CF40" s="805"/>
      <c r="CG40" s="806"/>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804"/>
      <c r="DW40" s="805"/>
      <c r="DX40" s="805"/>
      <c r="DY40" s="805"/>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4"/>
      <c r="BT41" s="805"/>
      <c r="BU41" s="805"/>
      <c r="BV41" s="805"/>
      <c r="BW41" s="805"/>
      <c r="BX41" s="805"/>
      <c r="BY41" s="805"/>
      <c r="BZ41" s="805"/>
      <c r="CA41" s="805"/>
      <c r="CB41" s="805"/>
      <c r="CC41" s="805"/>
      <c r="CD41" s="805"/>
      <c r="CE41" s="805"/>
      <c r="CF41" s="805"/>
      <c r="CG41" s="806"/>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804"/>
      <c r="DW41" s="805"/>
      <c r="DX41" s="805"/>
      <c r="DY41" s="805"/>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4"/>
      <c r="BT42" s="805"/>
      <c r="BU42" s="805"/>
      <c r="BV42" s="805"/>
      <c r="BW42" s="805"/>
      <c r="BX42" s="805"/>
      <c r="BY42" s="805"/>
      <c r="BZ42" s="805"/>
      <c r="CA42" s="805"/>
      <c r="CB42" s="805"/>
      <c r="CC42" s="805"/>
      <c r="CD42" s="805"/>
      <c r="CE42" s="805"/>
      <c r="CF42" s="805"/>
      <c r="CG42" s="806"/>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804"/>
      <c r="DW42" s="805"/>
      <c r="DX42" s="805"/>
      <c r="DY42" s="805"/>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4"/>
      <c r="BT43" s="805"/>
      <c r="BU43" s="805"/>
      <c r="BV43" s="805"/>
      <c r="BW43" s="805"/>
      <c r="BX43" s="805"/>
      <c r="BY43" s="805"/>
      <c r="BZ43" s="805"/>
      <c r="CA43" s="805"/>
      <c r="CB43" s="805"/>
      <c r="CC43" s="805"/>
      <c r="CD43" s="805"/>
      <c r="CE43" s="805"/>
      <c r="CF43" s="805"/>
      <c r="CG43" s="806"/>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804"/>
      <c r="DW43" s="805"/>
      <c r="DX43" s="805"/>
      <c r="DY43" s="805"/>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4"/>
      <c r="BT44" s="805"/>
      <c r="BU44" s="805"/>
      <c r="BV44" s="805"/>
      <c r="BW44" s="805"/>
      <c r="BX44" s="805"/>
      <c r="BY44" s="805"/>
      <c r="BZ44" s="805"/>
      <c r="CA44" s="805"/>
      <c r="CB44" s="805"/>
      <c r="CC44" s="805"/>
      <c r="CD44" s="805"/>
      <c r="CE44" s="805"/>
      <c r="CF44" s="805"/>
      <c r="CG44" s="806"/>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804"/>
      <c r="DW44" s="805"/>
      <c r="DX44" s="805"/>
      <c r="DY44" s="805"/>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4"/>
      <c r="BT45" s="805"/>
      <c r="BU45" s="805"/>
      <c r="BV45" s="805"/>
      <c r="BW45" s="805"/>
      <c r="BX45" s="805"/>
      <c r="BY45" s="805"/>
      <c r="BZ45" s="805"/>
      <c r="CA45" s="805"/>
      <c r="CB45" s="805"/>
      <c r="CC45" s="805"/>
      <c r="CD45" s="805"/>
      <c r="CE45" s="805"/>
      <c r="CF45" s="805"/>
      <c r="CG45" s="806"/>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804"/>
      <c r="DW45" s="805"/>
      <c r="DX45" s="805"/>
      <c r="DY45" s="805"/>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4"/>
      <c r="BT46" s="805"/>
      <c r="BU46" s="805"/>
      <c r="BV46" s="805"/>
      <c r="BW46" s="805"/>
      <c r="BX46" s="805"/>
      <c r="BY46" s="805"/>
      <c r="BZ46" s="805"/>
      <c r="CA46" s="805"/>
      <c r="CB46" s="805"/>
      <c r="CC46" s="805"/>
      <c r="CD46" s="805"/>
      <c r="CE46" s="805"/>
      <c r="CF46" s="805"/>
      <c r="CG46" s="806"/>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804"/>
      <c r="DW46" s="805"/>
      <c r="DX46" s="805"/>
      <c r="DY46" s="805"/>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4"/>
      <c r="BT47" s="805"/>
      <c r="BU47" s="805"/>
      <c r="BV47" s="805"/>
      <c r="BW47" s="805"/>
      <c r="BX47" s="805"/>
      <c r="BY47" s="805"/>
      <c r="BZ47" s="805"/>
      <c r="CA47" s="805"/>
      <c r="CB47" s="805"/>
      <c r="CC47" s="805"/>
      <c r="CD47" s="805"/>
      <c r="CE47" s="805"/>
      <c r="CF47" s="805"/>
      <c r="CG47" s="806"/>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804"/>
      <c r="DW47" s="805"/>
      <c r="DX47" s="805"/>
      <c r="DY47" s="805"/>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4"/>
      <c r="BT48" s="805"/>
      <c r="BU48" s="805"/>
      <c r="BV48" s="805"/>
      <c r="BW48" s="805"/>
      <c r="BX48" s="805"/>
      <c r="BY48" s="805"/>
      <c r="BZ48" s="805"/>
      <c r="CA48" s="805"/>
      <c r="CB48" s="805"/>
      <c r="CC48" s="805"/>
      <c r="CD48" s="805"/>
      <c r="CE48" s="805"/>
      <c r="CF48" s="805"/>
      <c r="CG48" s="806"/>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804"/>
      <c r="DW48" s="805"/>
      <c r="DX48" s="805"/>
      <c r="DY48" s="805"/>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4"/>
      <c r="BT49" s="805"/>
      <c r="BU49" s="805"/>
      <c r="BV49" s="805"/>
      <c r="BW49" s="805"/>
      <c r="BX49" s="805"/>
      <c r="BY49" s="805"/>
      <c r="BZ49" s="805"/>
      <c r="CA49" s="805"/>
      <c r="CB49" s="805"/>
      <c r="CC49" s="805"/>
      <c r="CD49" s="805"/>
      <c r="CE49" s="805"/>
      <c r="CF49" s="805"/>
      <c r="CG49" s="806"/>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804"/>
      <c r="DW49" s="805"/>
      <c r="DX49" s="805"/>
      <c r="DY49" s="805"/>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4"/>
      <c r="BT50" s="805"/>
      <c r="BU50" s="805"/>
      <c r="BV50" s="805"/>
      <c r="BW50" s="805"/>
      <c r="BX50" s="805"/>
      <c r="BY50" s="805"/>
      <c r="BZ50" s="805"/>
      <c r="CA50" s="805"/>
      <c r="CB50" s="805"/>
      <c r="CC50" s="805"/>
      <c r="CD50" s="805"/>
      <c r="CE50" s="805"/>
      <c r="CF50" s="805"/>
      <c r="CG50" s="806"/>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804"/>
      <c r="DW50" s="805"/>
      <c r="DX50" s="805"/>
      <c r="DY50" s="805"/>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4"/>
      <c r="BT51" s="805"/>
      <c r="BU51" s="805"/>
      <c r="BV51" s="805"/>
      <c r="BW51" s="805"/>
      <c r="BX51" s="805"/>
      <c r="BY51" s="805"/>
      <c r="BZ51" s="805"/>
      <c r="CA51" s="805"/>
      <c r="CB51" s="805"/>
      <c r="CC51" s="805"/>
      <c r="CD51" s="805"/>
      <c r="CE51" s="805"/>
      <c r="CF51" s="805"/>
      <c r="CG51" s="806"/>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804"/>
      <c r="DW51" s="805"/>
      <c r="DX51" s="805"/>
      <c r="DY51" s="805"/>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4"/>
      <c r="BT52" s="805"/>
      <c r="BU52" s="805"/>
      <c r="BV52" s="805"/>
      <c r="BW52" s="805"/>
      <c r="BX52" s="805"/>
      <c r="BY52" s="805"/>
      <c r="BZ52" s="805"/>
      <c r="CA52" s="805"/>
      <c r="CB52" s="805"/>
      <c r="CC52" s="805"/>
      <c r="CD52" s="805"/>
      <c r="CE52" s="805"/>
      <c r="CF52" s="805"/>
      <c r="CG52" s="806"/>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804"/>
      <c r="DW52" s="805"/>
      <c r="DX52" s="805"/>
      <c r="DY52" s="805"/>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4"/>
      <c r="BT53" s="805"/>
      <c r="BU53" s="805"/>
      <c r="BV53" s="805"/>
      <c r="BW53" s="805"/>
      <c r="BX53" s="805"/>
      <c r="BY53" s="805"/>
      <c r="BZ53" s="805"/>
      <c r="CA53" s="805"/>
      <c r="CB53" s="805"/>
      <c r="CC53" s="805"/>
      <c r="CD53" s="805"/>
      <c r="CE53" s="805"/>
      <c r="CF53" s="805"/>
      <c r="CG53" s="806"/>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804"/>
      <c r="DW53" s="805"/>
      <c r="DX53" s="805"/>
      <c r="DY53" s="805"/>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4"/>
      <c r="BT54" s="805"/>
      <c r="BU54" s="805"/>
      <c r="BV54" s="805"/>
      <c r="BW54" s="805"/>
      <c r="BX54" s="805"/>
      <c r="BY54" s="805"/>
      <c r="BZ54" s="805"/>
      <c r="CA54" s="805"/>
      <c r="CB54" s="805"/>
      <c r="CC54" s="805"/>
      <c r="CD54" s="805"/>
      <c r="CE54" s="805"/>
      <c r="CF54" s="805"/>
      <c r="CG54" s="806"/>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804"/>
      <c r="DW54" s="805"/>
      <c r="DX54" s="805"/>
      <c r="DY54" s="805"/>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4"/>
      <c r="BT55" s="805"/>
      <c r="BU55" s="805"/>
      <c r="BV55" s="805"/>
      <c r="BW55" s="805"/>
      <c r="BX55" s="805"/>
      <c r="BY55" s="805"/>
      <c r="BZ55" s="805"/>
      <c r="CA55" s="805"/>
      <c r="CB55" s="805"/>
      <c r="CC55" s="805"/>
      <c r="CD55" s="805"/>
      <c r="CE55" s="805"/>
      <c r="CF55" s="805"/>
      <c r="CG55" s="806"/>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804"/>
      <c r="DW55" s="805"/>
      <c r="DX55" s="805"/>
      <c r="DY55" s="805"/>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4"/>
      <c r="BT56" s="805"/>
      <c r="BU56" s="805"/>
      <c r="BV56" s="805"/>
      <c r="BW56" s="805"/>
      <c r="BX56" s="805"/>
      <c r="BY56" s="805"/>
      <c r="BZ56" s="805"/>
      <c r="CA56" s="805"/>
      <c r="CB56" s="805"/>
      <c r="CC56" s="805"/>
      <c r="CD56" s="805"/>
      <c r="CE56" s="805"/>
      <c r="CF56" s="805"/>
      <c r="CG56" s="806"/>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804"/>
      <c r="DW56" s="805"/>
      <c r="DX56" s="805"/>
      <c r="DY56" s="805"/>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4"/>
      <c r="BT57" s="805"/>
      <c r="BU57" s="805"/>
      <c r="BV57" s="805"/>
      <c r="BW57" s="805"/>
      <c r="BX57" s="805"/>
      <c r="BY57" s="805"/>
      <c r="BZ57" s="805"/>
      <c r="CA57" s="805"/>
      <c r="CB57" s="805"/>
      <c r="CC57" s="805"/>
      <c r="CD57" s="805"/>
      <c r="CE57" s="805"/>
      <c r="CF57" s="805"/>
      <c r="CG57" s="806"/>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804"/>
      <c r="DW57" s="805"/>
      <c r="DX57" s="805"/>
      <c r="DY57" s="805"/>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4"/>
      <c r="BT58" s="805"/>
      <c r="BU58" s="805"/>
      <c r="BV58" s="805"/>
      <c r="BW58" s="805"/>
      <c r="BX58" s="805"/>
      <c r="BY58" s="805"/>
      <c r="BZ58" s="805"/>
      <c r="CA58" s="805"/>
      <c r="CB58" s="805"/>
      <c r="CC58" s="805"/>
      <c r="CD58" s="805"/>
      <c r="CE58" s="805"/>
      <c r="CF58" s="805"/>
      <c r="CG58" s="806"/>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804"/>
      <c r="DW58" s="805"/>
      <c r="DX58" s="805"/>
      <c r="DY58" s="805"/>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4"/>
      <c r="BT59" s="805"/>
      <c r="BU59" s="805"/>
      <c r="BV59" s="805"/>
      <c r="BW59" s="805"/>
      <c r="BX59" s="805"/>
      <c r="BY59" s="805"/>
      <c r="BZ59" s="805"/>
      <c r="CA59" s="805"/>
      <c r="CB59" s="805"/>
      <c r="CC59" s="805"/>
      <c r="CD59" s="805"/>
      <c r="CE59" s="805"/>
      <c r="CF59" s="805"/>
      <c r="CG59" s="806"/>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804"/>
      <c r="DW59" s="805"/>
      <c r="DX59" s="805"/>
      <c r="DY59" s="805"/>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4"/>
      <c r="BT60" s="805"/>
      <c r="BU60" s="805"/>
      <c r="BV60" s="805"/>
      <c r="BW60" s="805"/>
      <c r="BX60" s="805"/>
      <c r="BY60" s="805"/>
      <c r="BZ60" s="805"/>
      <c r="CA60" s="805"/>
      <c r="CB60" s="805"/>
      <c r="CC60" s="805"/>
      <c r="CD60" s="805"/>
      <c r="CE60" s="805"/>
      <c r="CF60" s="805"/>
      <c r="CG60" s="806"/>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804"/>
      <c r="DW60" s="805"/>
      <c r="DX60" s="805"/>
      <c r="DY60" s="805"/>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4"/>
      <c r="BT61" s="805"/>
      <c r="BU61" s="805"/>
      <c r="BV61" s="805"/>
      <c r="BW61" s="805"/>
      <c r="BX61" s="805"/>
      <c r="BY61" s="805"/>
      <c r="BZ61" s="805"/>
      <c r="CA61" s="805"/>
      <c r="CB61" s="805"/>
      <c r="CC61" s="805"/>
      <c r="CD61" s="805"/>
      <c r="CE61" s="805"/>
      <c r="CF61" s="805"/>
      <c r="CG61" s="806"/>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804"/>
      <c r="DW61" s="805"/>
      <c r="DX61" s="805"/>
      <c r="DY61" s="805"/>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406</v>
      </c>
      <c r="BK62" s="834"/>
      <c r="BL62" s="834"/>
      <c r="BM62" s="834"/>
      <c r="BN62" s="835"/>
      <c r="BO62" s="237"/>
      <c r="BP62" s="237"/>
      <c r="BQ62" s="234">
        <v>56</v>
      </c>
      <c r="BR62" s="235"/>
      <c r="BS62" s="804"/>
      <c r="BT62" s="805"/>
      <c r="BU62" s="805"/>
      <c r="BV62" s="805"/>
      <c r="BW62" s="805"/>
      <c r="BX62" s="805"/>
      <c r="BY62" s="805"/>
      <c r="BZ62" s="805"/>
      <c r="CA62" s="805"/>
      <c r="CB62" s="805"/>
      <c r="CC62" s="805"/>
      <c r="CD62" s="805"/>
      <c r="CE62" s="805"/>
      <c r="CF62" s="805"/>
      <c r="CG62" s="806"/>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804"/>
      <c r="DW62" s="805"/>
      <c r="DX62" s="805"/>
      <c r="DY62" s="805"/>
      <c r="DZ62" s="807"/>
      <c r="EA62" s="226"/>
    </row>
    <row r="63" spans="1:131" ht="26.25" customHeight="1" thickBot="1" x14ac:dyDescent="0.2">
      <c r="A63" s="236" t="s">
        <v>388</v>
      </c>
      <c r="B63" s="817" t="s">
        <v>407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1093</v>
      </c>
      <c r="AG63" s="872"/>
      <c r="AH63" s="872"/>
      <c r="AI63" s="872"/>
      <c r="AJ63" s="873"/>
      <c r="AK63" s="874"/>
      <c r="AL63" s="869"/>
      <c r="AM63" s="869"/>
      <c r="AN63" s="869"/>
      <c r="AO63" s="869"/>
      <c r="AP63" s="872">
        <f>SUM(AP31:AT32)</f>
        <v>17897</v>
      </c>
      <c r="AQ63" s="872"/>
      <c r="AR63" s="872"/>
      <c r="AS63" s="872"/>
      <c r="AT63" s="872"/>
      <c r="AU63" s="872">
        <f>SUM(AU31:AY32)</f>
        <v>11026</v>
      </c>
      <c r="AV63" s="872"/>
      <c r="AW63" s="872"/>
      <c r="AX63" s="872"/>
      <c r="AY63" s="872"/>
      <c r="AZ63" s="876"/>
      <c r="BA63" s="876"/>
      <c r="BB63" s="876"/>
      <c r="BC63" s="876"/>
      <c r="BD63" s="876"/>
      <c r="BE63" s="877"/>
      <c r="BF63" s="877"/>
      <c r="BG63" s="877"/>
      <c r="BH63" s="877"/>
      <c r="BI63" s="878"/>
      <c r="BJ63" s="879" t="s">
        <v>127</v>
      </c>
      <c r="BK63" s="880"/>
      <c r="BL63" s="880"/>
      <c r="BM63" s="880"/>
      <c r="BN63" s="881"/>
      <c r="BO63" s="237"/>
      <c r="BP63" s="237"/>
      <c r="BQ63" s="234">
        <v>57</v>
      </c>
      <c r="BR63" s="235"/>
      <c r="BS63" s="804"/>
      <c r="BT63" s="805"/>
      <c r="BU63" s="805"/>
      <c r="BV63" s="805"/>
      <c r="BW63" s="805"/>
      <c r="BX63" s="805"/>
      <c r="BY63" s="805"/>
      <c r="BZ63" s="805"/>
      <c r="CA63" s="805"/>
      <c r="CB63" s="805"/>
      <c r="CC63" s="805"/>
      <c r="CD63" s="805"/>
      <c r="CE63" s="805"/>
      <c r="CF63" s="805"/>
      <c r="CG63" s="806"/>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804"/>
      <c r="DW63" s="805"/>
      <c r="DX63" s="805"/>
      <c r="DY63" s="805"/>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4"/>
      <c r="BT64" s="805"/>
      <c r="BU64" s="805"/>
      <c r="BV64" s="805"/>
      <c r="BW64" s="805"/>
      <c r="BX64" s="805"/>
      <c r="BY64" s="805"/>
      <c r="BZ64" s="805"/>
      <c r="CA64" s="805"/>
      <c r="CB64" s="805"/>
      <c r="CC64" s="805"/>
      <c r="CD64" s="805"/>
      <c r="CE64" s="805"/>
      <c r="CF64" s="805"/>
      <c r="CG64" s="806"/>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804"/>
      <c r="DW64" s="805"/>
      <c r="DX64" s="805"/>
      <c r="DY64" s="805"/>
      <c r="DZ64" s="807"/>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4"/>
      <c r="BT65" s="805"/>
      <c r="BU65" s="805"/>
      <c r="BV65" s="805"/>
      <c r="BW65" s="805"/>
      <c r="BX65" s="805"/>
      <c r="BY65" s="805"/>
      <c r="BZ65" s="805"/>
      <c r="CA65" s="805"/>
      <c r="CB65" s="805"/>
      <c r="CC65" s="805"/>
      <c r="CD65" s="805"/>
      <c r="CE65" s="805"/>
      <c r="CF65" s="805"/>
      <c r="CG65" s="806"/>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804"/>
      <c r="DW65" s="805"/>
      <c r="DX65" s="805"/>
      <c r="DY65" s="805"/>
      <c r="DZ65" s="807"/>
      <c r="EA65" s="226"/>
    </row>
    <row r="66" spans="1:131" ht="26.25" customHeight="1" x14ac:dyDescent="0.15">
      <c r="A66" s="755" t="s">
        <v>409</v>
      </c>
      <c r="B66" s="756"/>
      <c r="C66" s="756"/>
      <c r="D66" s="756"/>
      <c r="E66" s="756"/>
      <c r="F66" s="756"/>
      <c r="G66" s="756"/>
      <c r="H66" s="756"/>
      <c r="I66" s="756"/>
      <c r="J66" s="756"/>
      <c r="K66" s="756"/>
      <c r="L66" s="756"/>
      <c r="M66" s="756"/>
      <c r="N66" s="756"/>
      <c r="O66" s="756"/>
      <c r="P66" s="757"/>
      <c r="Q66" s="761" t="s">
        <v>392</v>
      </c>
      <c r="R66" s="762"/>
      <c r="S66" s="762"/>
      <c r="T66" s="762"/>
      <c r="U66" s="763"/>
      <c r="V66" s="761" t="s">
        <v>393</v>
      </c>
      <c r="W66" s="762"/>
      <c r="X66" s="762"/>
      <c r="Y66" s="762"/>
      <c r="Z66" s="763"/>
      <c r="AA66" s="761" t="s">
        <v>394</v>
      </c>
      <c r="AB66" s="762"/>
      <c r="AC66" s="762"/>
      <c r="AD66" s="762"/>
      <c r="AE66" s="763"/>
      <c r="AF66" s="882" t="s">
        <v>410</v>
      </c>
      <c r="AG66" s="843"/>
      <c r="AH66" s="843"/>
      <c r="AI66" s="843"/>
      <c r="AJ66" s="883"/>
      <c r="AK66" s="761" t="s">
        <v>396</v>
      </c>
      <c r="AL66" s="756"/>
      <c r="AM66" s="756"/>
      <c r="AN66" s="756"/>
      <c r="AO66" s="757"/>
      <c r="AP66" s="761" t="s">
        <v>411</v>
      </c>
      <c r="AQ66" s="762"/>
      <c r="AR66" s="762"/>
      <c r="AS66" s="762"/>
      <c r="AT66" s="763"/>
      <c r="AU66" s="761" t="s">
        <v>412</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568</v>
      </c>
      <c r="C68" s="898"/>
      <c r="D68" s="898"/>
      <c r="E68" s="898"/>
      <c r="F68" s="898"/>
      <c r="G68" s="898"/>
      <c r="H68" s="898"/>
      <c r="I68" s="898"/>
      <c r="J68" s="898"/>
      <c r="K68" s="898"/>
      <c r="L68" s="898"/>
      <c r="M68" s="898"/>
      <c r="N68" s="898"/>
      <c r="O68" s="898"/>
      <c r="P68" s="899"/>
      <c r="Q68" s="900">
        <v>937</v>
      </c>
      <c r="R68" s="894"/>
      <c r="S68" s="894"/>
      <c r="T68" s="894"/>
      <c r="U68" s="894"/>
      <c r="V68" s="894">
        <v>918</v>
      </c>
      <c r="W68" s="894"/>
      <c r="X68" s="894"/>
      <c r="Y68" s="894"/>
      <c r="Z68" s="894"/>
      <c r="AA68" s="894">
        <v>19</v>
      </c>
      <c r="AB68" s="894"/>
      <c r="AC68" s="894"/>
      <c r="AD68" s="894"/>
      <c r="AE68" s="894"/>
      <c r="AF68" s="894">
        <v>19</v>
      </c>
      <c r="AG68" s="894"/>
      <c r="AH68" s="894"/>
      <c r="AI68" s="894"/>
      <c r="AJ68" s="894"/>
      <c r="AK68" s="894">
        <v>0</v>
      </c>
      <c r="AL68" s="894"/>
      <c r="AM68" s="894"/>
      <c r="AN68" s="894"/>
      <c r="AO68" s="894"/>
      <c r="AP68" s="894" t="s">
        <v>574</v>
      </c>
      <c r="AQ68" s="894"/>
      <c r="AR68" s="894"/>
      <c r="AS68" s="894"/>
      <c r="AT68" s="894"/>
      <c r="AU68" s="894" t="s">
        <v>581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569</v>
      </c>
      <c r="C69" s="902"/>
      <c r="D69" s="902"/>
      <c r="E69" s="902"/>
      <c r="F69" s="902"/>
      <c r="G69" s="902"/>
      <c r="H69" s="902"/>
      <c r="I69" s="902"/>
      <c r="J69" s="902"/>
      <c r="K69" s="902"/>
      <c r="L69" s="902"/>
      <c r="M69" s="902"/>
      <c r="N69" s="902"/>
      <c r="O69" s="902"/>
      <c r="P69" s="903"/>
      <c r="Q69" s="904">
        <v>10978</v>
      </c>
      <c r="R69" s="858"/>
      <c r="S69" s="858"/>
      <c r="T69" s="858"/>
      <c r="U69" s="858"/>
      <c r="V69" s="858">
        <v>10532</v>
      </c>
      <c r="W69" s="858"/>
      <c r="X69" s="858"/>
      <c r="Y69" s="858"/>
      <c r="Z69" s="858"/>
      <c r="AA69" s="858">
        <v>446</v>
      </c>
      <c r="AB69" s="858"/>
      <c r="AC69" s="858"/>
      <c r="AD69" s="858"/>
      <c r="AE69" s="858"/>
      <c r="AF69" s="858">
        <v>446</v>
      </c>
      <c r="AG69" s="858"/>
      <c r="AH69" s="858"/>
      <c r="AI69" s="858"/>
      <c r="AJ69" s="858"/>
      <c r="AK69" s="858">
        <v>660</v>
      </c>
      <c r="AL69" s="858"/>
      <c r="AM69" s="858"/>
      <c r="AN69" s="858"/>
      <c r="AO69" s="858"/>
      <c r="AP69" s="858" t="s">
        <v>574</v>
      </c>
      <c r="AQ69" s="858"/>
      <c r="AR69" s="858"/>
      <c r="AS69" s="858"/>
      <c r="AT69" s="858"/>
      <c r="AU69" s="858" t="s">
        <v>581</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570</v>
      </c>
      <c r="C70" s="902"/>
      <c r="D70" s="902"/>
      <c r="E70" s="902"/>
      <c r="F70" s="902"/>
      <c r="G70" s="902"/>
      <c r="H70" s="902"/>
      <c r="I70" s="902"/>
      <c r="J70" s="902"/>
      <c r="K70" s="902"/>
      <c r="L70" s="902"/>
      <c r="M70" s="902"/>
      <c r="N70" s="902"/>
      <c r="O70" s="902"/>
      <c r="P70" s="903"/>
      <c r="Q70" s="904">
        <v>860</v>
      </c>
      <c r="R70" s="858"/>
      <c r="S70" s="858"/>
      <c r="T70" s="858"/>
      <c r="U70" s="858"/>
      <c r="V70" s="858">
        <v>858</v>
      </c>
      <c r="W70" s="858"/>
      <c r="X70" s="858"/>
      <c r="Y70" s="858"/>
      <c r="Z70" s="858"/>
      <c r="AA70" s="858">
        <v>2</v>
      </c>
      <c r="AB70" s="858"/>
      <c r="AC70" s="858"/>
      <c r="AD70" s="858"/>
      <c r="AE70" s="858"/>
      <c r="AF70" s="858">
        <v>2</v>
      </c>
      <c r="AG70" s="858"/>
      <c r="AH70" s="858"/>
      <c r="AI70" s="858"/>
      <c r="AJ70" s="858"/>
      <c r="AK70" s="858">
        <v>1</v>
      </c>
      <c r="AL70" s="858"/>
      <c r="AM70" s="858"/>
      <c r="AN70" s="858"/>
      <c r="AO70" s="858"/>
      <c r="AP70" s="858" t="s">
        <v>574</v>
      </c>
      <c r="AQ70" s="858"/>
      <c r="AR70" s="858"/>
      <c r="AS70" s="858"/>
      <c r="AT70" s="858"/>
      <c r="AU70" s="858" t="s">
        <v>581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571</v>
      </c>
      <c r="C71" s="902"/>
      <c r="D71" s="902"/>
      <c r="E71" s="902"/>
      <c r="F71" s="902"/>
      <c r="G71" s="902"/>
      <c r="H71" s="902"/>
      <c r="I71" s="902"/>
      <c r="J71" s="902"/>
      <c r="K71" s="902"/>
      <c r="L71" s="902"/>
      <c r="M71" s="902"/>
      <c r="N71" s="902"/>
      <c r="O71" s="902"/>
      <c r="P71" s="903"/>
      <c r="Q71" s="904">
        <v>3420</v>
      </c>
      <c r="R71" s="858"/>
      <c r="S71" s="858"/>
      <c r="T71" s="858"/>
      <c r="U71" s="858"/>
      <c r="V71" s="858">
        <v>3346</v>
      </c>
      <c r="W71" s="858"/>
      <c r="X71" s="858"/>
      <c r="Y71" s="858"/>
      <c r="Z71" s="858"/>
      <c r="AA71" s="858">
        <v>73</v>
      </c>
      <c r="AB71" s="858"/>
      <c r="AC71" s="858"/>
      <c r="AD71" s="858"/>
      <c r="AE71" s="858"/>
      <c r="AF71" s="858">
        <v>73</v>
      </c>
      <c r="AG71" s="858"/>
      <c r="AH71" s="858"/>
      <c r="AI71" s="858"/>
      <c r="AJ71" s="858"/>
      <c r="AK71" s="858">
        <v>191</v>
      </c>
      <c r="AL71" s="858"/>
      <c r="AM71" s="858"/>
      <c r="AN71" s="858"/>
      <c r="AO71" s="858"/>
      <c r="AP71" s="858">
        <v>2347</v>
      </c>
      <c r="AQ71" s="858"/>
      <c r="AR71" s="858"/>
      <c r="AS71" s="858"/>
      <c r="AT71" s="858"/>
      <c r="AU71" s="858">
        <v>624</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572</v>
      </c>
      <c r="C72" s="902"/>
      <c r="D72" s="902"/>
      <c r="E72" s="902"/>
      <c r="F72" s="902"/>
      <c r="G72" s="902"/>
      <c r="H72" s="902"/>
      <c r="I72" s="902"/>
      <c r="J72" s="902"/>
      <c r="K72" s="902"/>
      <c r="L72" s="902"/>
      <c r="M72" s="902"/>
      <c r="N72" s="902"/>
      <c r="O72" s="902"/>
      <c r="P72" s="903"/>
      <c r="Q72" s="904">
        <v>163</v>
      </c>
      <c r="R72" s="858"/>
      <c r="S72" s="858"/>
      <c r="T72" s="858"/>
      <c r="U72" s="858"/>
      <c r="V72" s="858">
        <v>160</v>
      </c>
      <c r="W72" s="858"/>
      <c r="X72" s="858"/>
      <c r="Y72" s="858"/>
      <c r="Z72" s="858"/>
      <c r="AA72" s="858">
        <v>3</v>
      </c>
      <c r="AB72" s="858"/>
      <c r="AC72" s="858"/>
      <c r="AD72" s="858"/>
      <c r="AE72" s="858"/>
      <c r="AF72" s="858">
        <v>3</v>
      </c>
      <c r="AG72" s="858"/>
      <c r="AH72" s="858"/>
      <c r="AI72" s="858"/>
      <c r="AJ72" s="858"/>
      <c r="AK72" s="858" t="s">
        <v>574</v>
      </c>
      <c r="AL72" s="858"/>
      <c r="AM72" s="858"/>
      <c r="AN72" s="858"/>
      <c r="AO72" s="858"/>
      <c r="AP72" s="858" t="s">
        <v>574</v>
      </c>
      <c r="AQ72" s="858"/>
      <c r="AR72" s="858"/>
      <c r="AS72" s="858"/>
      <c r="AT72" s="858"/>
      <c r="AU72" s="858" t="s">
        <v>581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575</v>
      </c>
      <c r="C73" s="902"/>
      <c r="D73" s="902"/>
      <c r="E73" s="902"/>
      <c r="F73" s="902"/>
      <c r="G73" s="902"/>
      <c r="H73" s="902"/>
      <c r="I73" s="902"/>
      <c r="J73" s="902"/>
      <c r="K73" s="902"/>
      <c r="L73" s="902"/>
      <c r="M73" s="902"/>
      <c r="N73" s="902"/>
      <c r="O73" s="902"/>
      <c r="P73" s="903"/>
      <c r="Q73" s="904">
        <v>249</v>
      </c>
      <c r="R73" s="858"/>
      <c r="S73" s="858"/>
      <c r="T73" s="858"/>
      <c r="U73" s="858"/>
      <c r="V73" s="858">
        <v>171</v>
      </c>
      <c r="W73" s="858"/>
      <c r="X73" s="858"/>
      <c r="Y73" s="858"/>
      <c r="Z73" s="858"/>
      <c r="AA73" s="858">
        <v>78</v>
      </c>
      <c r="AB73" s="858"/>
      <c r="AC73" s="858"/>
      <c r="AD73" s="858"/>
      <c r="AE73" s="858"/>
      <c r="AF73" s="858">
        <v>78</v>
      </c>
      <c r="AG73" s="858"/>
      <c r="AH73" s="858"/>
      <c r="AI73" s="858"/>
      <c r="AJ73" s="858"/>
      <c r="AK73" s="858">
        <v>35</v>
      </c>
      <c r="AL73" s="858"/>
      <c r="AM73" s="858"/>
      <c r="AN73" s="858"/>
      <c r="AO73" s="858"/>
      <c r="AP73" s="858" t="s">
        <v>574</v>
      </c>
      <c r="AQ73" s="858"/>
      <c r="AR73" s="858"/>
      <c r="AS73" s="858"/>
      <c r="AT73" s="858"/>
      <c r="AU73" s="858" t="s">
        <v>581</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573</v>
      </c>
      <c r="C74" s="902"/>
      <c r="D74" s="902"/>
      <c r="E74" s="902"/>
      <c r="F74" s="902"/>
      <c r="G74" s="902"/>
      <c r="H74" s="902"/>
      <c r="I74" s="902"/>
      <c r="J74" s="902"/>
      <c r="K74" s="902"/>
      <c r="L74" s="902"/>
      <c r="M74" s="902"/>
      <c r="N74" s="902"/>
      <c r="O74" s="902"/>
      <c r="P74" s="903"/>
      <c r="Q74" s="904">
        <v>273284</v>
      </c>
      <c r="R74" s="858"/>
      <c r="S74" s="858"/>
      <c r="T74" s="858"/>
      <c r="U74" s="858"/>
      <c r="V74" s="858">
        <v>266441</v>
      </c>
      <c r="W74" s="858"/>
      <c r="X74" s="858"/>
      <c r="Y74" s="858"/>
      <c r="Z74" s="858"/>
      <c r="AA74" s="858">
        <v>6843</v>
      </c>
      <c r="AB74" s="858"/>
      <c r="AC74" s="858"/>
      <c r="AD74" s="858"/>
      <c r="AE74" s="858"/>
      <c r="AF74" s="858">
        <v>6843</v>
      </c>
      <c r="AG74" s="858"/>
      <c r="AH74" s="858"/>
      <c r="AI74" s="858"/>
      <c r="AJ74" s="858"/>
      <c r="AK74" s="858">
        <v>11003</v>
      </c>
      <c r="AL74" s="858"/>
      <c r="AM74" s="858"/>
      <c r="AN74" s="858"/>
      <c r="AO74" s="858"/>
      <c r="AP74" s="858" t="s">
        <v>574</v>
      </c>
      <c r="AQ74" s="858"/>
      <c r="AR74" s="858"/>
      <c r="AS74" s="858"/>
      <c r="AT74" s="858"/>
      <c r="AU74" s="858" t="s">
        <v>581</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388</v>
      </c>
      <c r="B88" s="817" t="s">
        <v>413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SUM(AF68:AJ74)</f>
        <v>7464</v>
      </c>
      <c r="AG88" s="872"/>
      <c r="AH88" s="872"/>
      <c r="AI88" s="872"/>
      <c r="AJ88" s="872"/>
      <c r="AK88" s="869"/>
      <c r="AL88" s="869"/>
      <c r="AM88" s="869"/>
      <c r="AN88" s="869"/>
      <c r="AO88" s="869"/>
      <c r="AP88" s="872">
        <f t="shared" ref="AP88" si="2">SUM(AP68:AT74)</f>
        <v>2347</v>
      </c>
      <c r="AQ88" s="872"/>
      <c r="AR88" s="872"/>
      <c r="AS88" s="872"/>
      <c r="AT88" s="872"/>
      <c r="AU88" s="872">
        <f t="shared" ref="AU88" si="3">SUM(AU68:AY74)</f>
        <v>624</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7" t="s">
        <v>414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f>SUM(CR7:CV8)</f>
        <v>364</v>
      </c>
      <c r="CS102" s="880"/>
      <c r="CT102" s="880"/>
      <c r="CU102" s="880"/>
      <c r="CV102" s="919"/>
      <c r="CW102" s="918"/>
      <c r="CX102" s="880"/>
      <c r="CY102" s="880"/>
      <c r="CZ102" s="880"/>
      <c r="DA102" s="919"/>
      <c r="DB102" s="918">
        <f>SUM(DB7:DF8)</f>
        <v>257</v>
      </c>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415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416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419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422</v>
      </c>
      <c r="AB109" s="921"/>
      <c r="AC109" s="921"/>
      <c r="AD109" s="921"/>
      <c r="AE109" s="922"/>
      <c r="AF109" s="920" t="s">
        <v>423</v>
      </c>
      <c r="AG109" s="921"/>
      <c r="AH109" s="921"/>
      <c r="AI109" s="921"/>
      <c r="AJ109" s="922"/>
      <c r="AK109" s="920" t="s">
        <v>303</v>
      </c>
      <c r="AL109" s="921"/>
      <c r="AM109" s="921"/>
      <c r="AN109" s="921"/>
      <c r="AO109" s="922"/>
      <c r="AP109" s="920" t="s">
        <v>424</v>
      </c>
      <c r="AQ109" s="921"/>
      <c r="AR109" s="921"/>
      <c r="AS109" s="921"/>
      <c r="AT109" s="923"/>
      <c r="AU109" s="940" t="s">
        <v>421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422</v>
      </c>
      <c r="BR109" s="921"/>
      <c r="BS109" s="921"/>
      <c r="BT109" s="921"/>
      <c r="BU109" s="922"/>
      <c r="BV109" s="920" t="s">
        <v>423</v>
      </c>
      <c r="BW109" s="921"/>
      <c r="BX109" s="921"/>
      <c r="BY109" s="921"/>
      <c r="BZ109" s="922"/>
      <c r="CA109" s="920" t="s">
        <v>303</v>
      </c>
      <c r="CB109" s="921"/>
      <c r="CC109" s="921"/>
      <c r="CD109" s="921"/>
      <c r="CE109" s="922"/>
      <c r="CF109" s="941" t="s">
        <v>424</v>
      </c>
      <c r="CG109" s="941"/>
      <c r="CH109" s="941"/>
      <c r="CI109" s="941"/>
      <c r="CJ109" s="941"/>
      <c r="CK109" s="920" t="s">
        <v>425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422</v>
      </c>
      <c r="DH109" s="921"/>
      <c r="DI109" s="921"/>
      <c r="DJ109" s="921"/>
      <c r="DK109" s="922"/>
      <c r="DL109" s="920" t="s">
        <v>423</v>
      </c>
      <c r="DM109" s="921"/>
      <c r="DN109" s="921"/>
      <c r="DO109" s="921"/>
      <c r="DP109" s="922"/>
      <c r="DQ109" s="920" t="s">
        <v>303</v>
      </c>
      <c r="DR109" s="921"/>
      <c r="DS109" s="921"/>
      <c r="DT109" s="921"/>
      <c r="DU109" s="922"/>
      <c r="DV109" s="920" t="s">
        <v>424</v>
      </c>
      <c r="DW109" s="921"/>
      <c r="DX109" s="921"/>
      <c r="DY109" s="921"/>
      <c r="DZ109" s="923"/>
    </row>
    <row r="110" spans="1:131" s="226" customFormat="1" ht="26.25" customHeight="1" x14ac:dyDescent="0.15">
      <c r="A110" s="924" t="s">
        <v>426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2078224</v>
      </c>
      <c r="AB110" s="928"/>
      <c r="AC110" s="928"/>
      <c r="AD110" s="928"/>
      <c r="AE110" s="929"/>
      <c r="AF110" s="930">
        <v>1988266</v>
      </c>
      <c r="AG110" s="928"/>
      <c r="AH110" s="928"/>
      <c r="AI110" s="928"/>
      <c r="AJ110" s="929"/>
      <c r="AK110" s="930">
        <v>2011579</v>
      </c>
      <c r="AL110" s="928"/>
      <c r="AM110" s="928"/>
      <c r="AN110" s="928"/>
      <c r="AO110" s="929"/>
      <c r="AP110" s="931">
        <v>17.399999999999999</v>
      </c>
      <c r="AQ110" s="932"/>
      <c r="AR110" s="932"/>
      <c r="AS110" s="932"/>
      <c r="AT110" s="933"/>
      <c r="AU110" s="934" t="s">
        <v>73</v>
      </c>
      <c r="AV110" s="935"/>
      <c r="AW110" s="935"/>
      <c r="AX110" s="935"/>
      <c r="AY110" s="935"/>
      <c r="AZ110" s="957" t="s">
        <v>427</v>
      </c>
      <c r="BA110" s="925"/>
      <c r="BB110" s="925"/>
      <c r="BC110" s="925"/>
      <c r="BD110" s="925"/>
      <c r="BE110" s="925"/>
      <c r="BF110" s="925"/>
      <c r="BG110" s="925"/>
      <c r="BH110" s="925"/>
      <c r="BI110" s="925"/>
      <c r="BJ110" s="925"/>
      <c r="BK110" s="925"/>
      <c r="BL110" s="925"/>
      <c r="BM110" s="925"/>
      <c r="BN110" s="925"/>
      <c r="BO110" s="925"/>
      <c r="BP110" s="926"/>
      <c r="BQ110" s="958">
        <v>22675113</v>
      </c>
      <c r="BR110" s="959"/>
      <c r="BS110" s="959"/>
      <c r="BT110" s="959"/>
      <c r="BU110" s="959"/>
      <c r="BV110" s="959">
        <v>22782907</v>
      </c>
      <c r="BW110" s="959"/>
      <c r="BX110" s="959"/>
      <c r="BY110" s="959"/>
      <c r="BZ110" s="959"/>
      <c r="CA110" s="959">
        <v>22680931</v>
      </c>
      <c r="CB110" s="959"/>
      <c r="CC110" s="959"/>
      <c r="CD110" s="959"/>
      <c r="CE110" s="959"/>
      <c r="CF110" s="972">
        <v>196.6</v>
      </c>
      <c r="CG110" s="973"/>
      <c r="CH110" s="973"/>
      <c r="CI110" s="973"/>
      <c r="CJ110" s="973"/>
      <c r="CK110" s="974" t="s">
        <v>428</v>
      </c>
      <c r="CL110" s="975"/>
      <c r="CM110" s="957" t="s">
        <v>429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127</v>
      </c>
      <c r="DH110" s="959"/>
      <c r="DI110" s="959"/>
      <c r="DJ110" s="959"/>
      <c r="DK110" s="959"/>
      <c r="DL110" s="959" t="s">
        <v>127</v>
      </c>
      <c r="DM110" s="959"/>
      <c r="DN110" s="959"/>
      <c r="DO110" s="959"/>
      <c r="DP110" s="959"/>
      <c r="DQ110" s="959" t="s">
        <v>127</v>
      </c>
      <c r="DR110" s="959"/>
      <c r="DS110" s="959"/>
      <c r="DT110" s="959"/>
      <c r="DU110" s="959"/>
      <c r="DV110" s="960" t="s">
        <v>127</v>
      </c>
      <c r="DW110" s="960"/>
      <c r="DX110" s="960"/>
      <c r="DY110" s="960"/>
      <c r="DZ110" s="961"/>
    </row>
    <row r="111" spans="1:131" s="226" customFormat="1" ht="26.25" customHeight="1" x14ac:dyDescent="0.15">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431</v>
      </c>
      <c r="BA111" s="951"/>
      <c r="BB111" s="951"/>
      <c r="BC111" s="951"/>
      <c r="BD111" s="951"/>
      <c r="BE111" s="951"/>
      <c r="BF111" s="951"/>
      <c r="BG111" s="951"/>
      <c r="BH111" s="951"/>
      <c r="BI111" s="951"/>
      <c r="BJ111" s="951"/>
      <c r="BK111" s="951"/>
      <c r="BL111" s="951"/>
      <c r="BM111" s="951"/>
      <c r="BN111" s="951"/>
      <c r="BO111" s="951"/>
      <c r="BP111" s="952"/>
      <c r="BQ111" s="953">
        <v>2101</v>
      </c>
      <c r="BR111" s="954"/>
      <c r="BS111" s="954"/>
      <c r="BT111" s="954"/>
      <c r="BU111" s="954"/>
      <c r="BV111" s="954" t="s">
        <v>127</v>
      </c>
      <c r="BW111" s="954"/>
      <c r="BX111" s="954"/>
      <c r="BY111" s="954"/>
      <c r="BZ111" s="954"/>
      <c r="CA111" s="954" t="s">
        <v>127</v>
      </c>
      <c r="CB111" s="954"/>
      <c r="CC111" s="954"/>
      <c r="CD111" s="954"/>
      <c r="CE111" s="954"/>
      <c r="CF111" s="948" t="s">
        <v>127</v>
      </c>
      <c r="CG111" s="949"/>
      <c r="CH111" s="949"/>
      <c r="CI111" s="949"/>
      <c r="CJ111" s="949"/>
      <c r="CK111" s="976"/>
      <c r="CL111" s="977"/>
      <c r="CM111" s="950" t="s">
        <v>432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433</v>
      </c>
      <c r="DM111" s="954"/>
      <c r="DN111" s="954"/>
      <c r="DO111" s="954"/>
      <c r="DP111" s="954"/>
      <c r="DQ111" s="954" t="s">
        <v>127</v>
      </c>
      <c r="DR111" s="954"/>
      <c r="DS111" s="954"/>
      <c r="DT111" s="954"/>
      <c r="DU111" s="954"/>
      <c r="DV111" s="955" t="s">
        <v>127</v>
      </c>
      <c r="DW111" s="955"/>
      <c r="DX111" s="955"/>
      <c r="DY111" s="955"/>
      <c r="DZ111" s="956"/>
    </row>
    <row r="112" spans="1:131" s="226" customFormat="1" ht="26.25" customHeight="1" x14ac:dyDescent="0.15">
      <c r="A112" s="980" t="s">
        <v>434</v>
      </c>
      <c r="B112" s="981"/>
      <c r="C112" s="951" t="s">
        <v>435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127</v>
      </c>
      <c r="AB112" s="987"/>
      <c r="AC112" s="987"/>
      <c r="AD112" s="987"/>
      <c r="AE112" s="988"/>
      <c r="AF112" s="989" t="s">
        <v>127</v>
      </c>
      <c r="AG112" s="987"/>
      <c r="AH112" s="987"/>
      <c r="AI112" s="987"/>
      <c r="AJ112" s="988"/>
      <c r="AK112" s="989" t="s">
        <v>127</v>
      </c>
      <c r="AL112" s="987"/>
      <c r="AM112" s="987"/>
      <c r="AN112" s="987"/>
      <c r="AO112" s="988"/>
      <c r="AP112" s="990" t="s">
        <v>127</v>
      </c>
      <c r="AQ112" s="991"/>
      <c r="AR112" s="991"/>
      <c r="AS112" s="991"/>
      <c r="AT112" s="992"/>
      <c r="AU112" s="936"/>
      <c r="AV112" s="937"/>
      <c r="AW112" s="937"/>
      <c r="AX112" s="937"/>
      <c r="AY112" s="937"/>
      <c r="AZ112" s="950" t="s">
        <v>436</v>
      </c>
      <c r="BA112" s="951"/>
      <c r="BB112" s="951"/>
      <c r="BC112" s="951"/>
      <c r="BD112" s="951"/>
      <c r="BE112" s="951"/>
      <c r="BF112" s="951"/>
      <c r="BG112" s="951"/>
      <c r="BH112" s="951"/>
      <c r="BI112" s="951"/>
      <c r="BJ112" s="951"/>
      <c r="BK112" s="951"/>
      <c r="BL112" s="951"/>
      <c r="BM112" s="951"/>
      <c r="BN112" s="951"/>
      <c r="BO112" s="951"/>
      <c r="BP112" s="952"/>
      <c r="BQ112" s="953">
        <v>11620676</v>
      </c>
      <c r="BR112" s="954"/>
      <c r="BS112" s="954"/>
      <c r="BT112" s="954"/>
      <c r="BU112" s="954"/>
      <c r="BV112" s="954">
        <v>11025809</v>
      </c>
      <c r="BW112" s="954"/>
      <c r="BX112" s="954"/>
      <c r="BY112" s="954"/>
      <c r="BZ112" s="954"/>
      <c r="CA112" s="954">
        <v>10219845</v>
      </c>
      <c r="CB112" s="954"/>
      <c r="CC112" s="954"/>
      <c r="CD112" s="954"/>
      <c r="CE112" s="954"/>
      <c r="CF112" s="948">
        <v>88.6</v>
      </c>
      <c r="CG112" s="949"/>
      <c r="CH112" s="949"/>
      <c r="CI112" s="949"/>
      <c r="CJ112" s="949"/>
      <c r="CK112" s="976"/>
      <c r="CL112" s="977"/>
      <c r="CM112" s="950" t="s">
        <v>437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433</v>
      </c>
      <c r="DH112" s="954"/>
      <c r="DI112" s="954"/>
      <c r="DJ112" s="954"/>
      <c r="DK112" s="954"/>
      <c r="DL112" s="954" t="s">
        <v>127</v>
      </c>
      <c r="DM112" s="954"/>
      <c r="DN112" s="954"/>
      <c r="DO112" s="954"/>
      <c r="DP112" s="954"/>
      <c r="DQ112" s="954" t="s">
        <v>127</v>
      </c>
      <c r="DR112" s="954"/>
      <c r="DS112" s="954"/>
      <c r="DT112" s="954"/>
      <c r="DU112" s="954"/>
      <c r="DV112" s="955" t="s">
        <v>127</v>
      </c>
      <c r="DW112" s="955"/>
      <c r="DX112" s="955"/>
      <c r="DY112" s="955"/>
      <c r="DZ112" s="956"/>
    </row>
    <row r="113" spans="1:130" s="226" customFormat="1" ht="26.25" customHeight="1" x14ac:dyDescent="0.15">
      <c r="A113" s="982"/>
      <c r="B113" s="983"/>
      <c r="C113" s="951" t="s">
        <v>438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1050176</v>
      </c>
      <c r="AB113" s="966"/>
      <c r="AC113" s="966"/>
      <c r="AD113" s="966"/>
      <c r="AE113" s="967"/>
      <c r="AF113" s="968">
        <v>882087</v>
      </c>
      <c r="AG113" s="966"/>
      <c r="AH113" s="966"/>
      <c r="AI113" s="966"/>
      <c r="AJ113" s="967"/>
      <c r="AK113" s="968">
        <v>887134</v>
      </c>
      <c r="AL113" s="966"/>
      <c r="AM113" s="966"/>
      <c r="AN113" s="966"/>
      <c r="AO113" s="967"/>
      <c r="AP113" s="969">
        <v>7.7</v>
      </c>
      <c r="AQ113" s="970"/>
      <c r="AR113" s="970"/>
      <c r="AS113" s="970"/>
      <c r="AT113" s="971"/>
      <c r="AU113" s="936"/>
      <c r="AV113" s="937"/>
      <c r="AW113" s="937"/>
      <c r="AX113" s="937"/>
      <c r="AY113" s="937"/>
      <c r="AZ113" s="950" t="s">
        <v>439</v>
      </c>
      <c r="BA113" s="951"/>
      <c r="BB113" s="951"/>
      <c r="BC113" s="951"/>
      <c r="BD113" s="951"/>
      <c r="BE113" s="951"/>
      <c r="BF113" s="951"/>
      <c r="BG113" s="951"/>
      <c r="BH113" s="951"/>
      <c r="BI113" s="951"/>
      <c r="BJ113" s="951"/>
      <c r="BK113" s="951"/>
      <c r="BL113" s="951"/>
      <c r="BM113" s="951"/>
      <c r="BN113" s="951"/>
      <c r="BO113" s="951"/>
      <c r="BP113" s="952"/>
      <c r="BQ113" s="953">
        <v>219093</v>
      </c>
      <c r="BR113" s="954"/>
      <c r="BS113" s="954"/>
      <c r="BT113" s="954"/>
      <c r="BU113" s="954"/>
      <c r="BV113" s="954">
        <v>607358</v>
      </c>
      <c r="BW113" s="954"/>
      <c r="BX113" s="954"/>
      <c r="BY113" s="954"/>
      <c r="BZ113" s="954"/>
      <c r="CA113" s="954">
        <v>624409</v>
      </c>
      <c r="CB113" s="954"/>
      <c r="CC113" s="954"/>
      <c r="CD113" s="954"/>
      <c r="CE113" s="954"/>
      <c r="CF113" s="948">
        <v>5.4</v>
      </c>
      <c r="CG113" s="949"/>
      <c r="CH113" s="949"/>
      <c r="CI113" s="949"/>
      <c r="CJ113" s="949"/>
      <c r="CK113" s="976"/>
      <c r="CL113" s="977"/>
      <c r="CM113" s="950" t="s">
        <v>440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127</v>
      </c>
      <c r="DH113" s="987"/>
      <c r="DI113" s="987"/>
      <c r="DJ113" s="987"/>
      <c r="DK113" s="988"/>
      <c r="DL113" s="989" t="s">
        <v>127</v>
      </c>
      <c r="DM113" s="987"/>
      <c r="DN113" s="987"/>
      <c r="DO113" s="987"/>
      <c r="DP113" s="988"/>
      <c r="DQ113" s="989" t="s">
        <v>127</v>
      </c>
      <c r="DR113" s="987"/>
      <c r="DS113" s="987"/>
      <c r="DT113" s="987"/>
      <c r="DU113" s="988"/>
      <c r="DV113" s="990" t="s">
        <v>127</v>
      </c>
      <c r="DW113" s="991"/>
      <c r="DX113" s="991"/>
      <c r="DY113" s="991"/>
      <c r="DZ113" s="992"/>
    </row>
    <row r="114" spans="1:130" s="226" customFormat="1" ht="26.25" customHeight="1" x14ac:dyDescent="0.15">
      <c r="A114" s="982"/>
      <c r="B114" s="983"/>
      <c r="C114" s="951" t="s">
        <v>441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13800</v>
      </c>
      <c r="AB114" s="987"/>
      <c r="AC114" s="987"/>
      <c r="AD114" s="987"/>
      <c r="AE114" s="988"/>
      <c r="AF114" s="989">
        <v>22537</v>
      </c>
      <c r="AG114" s="987"/>
      <c r="AH114" s="987"/>
      <c r="AI114" s="987"/>
      <c r="AJ114" s="988"/>
      <c r="AK114" s="989">
        <v>44561</v>
      </c>
      <c r="AL114" s="987"/>
      <c r="AM114" s="987"/>
      <c r="AN114" s="987"/>
      <c r="AO114" s="988"/>
      <c r="AP114" s="990">
        <v>0.4</v>
      </c>
      <c r="AQ114" s="991"/>
      <c r="AR114" s="991"/>
      <c r="AS114" s="991"/>
      <c r="AT114" s="992"/>
      <c r="AU114" s="936"/>
      <c r="AV114" s="937"/>
      <c r="AW114" s="937"/>
      <c r="AX114" s="937"/>
      <c r="AY114" s="937"/>
      <c r="AZ114" s="950" t="s">
        <v>442</v>
      </c>
      <c r="BA114" s="951"/>
      <c r="BB114" s="951"/>
      <c r="BC114" s="951"/>
      <c r="BD114" s="951"/>
      <c r="BE114" s="951"/>
      <c r="BF114" s="951"/>
      <c r="BG114" s="951"/>
      <c r="BH114" s="951"/>
      <c r="BI114" s="951"/>
      <c r="BJ114" s="951"/>
      <c r="BK114" s="951"/>
      <c r="BL114" s="951"/>
      <c r="BM114" s="951"/>
      <c r="BN114" s="951"/>
      <c r="BO114" s="951"/>
      <c r="BP114" s="952"/>
      <c r="BQ114" s="953">
        <v>1157348</v>
      </c>
      <c r="BR114" s="954"/>
      <c r="BS114" s="954"/>
      <c r="BT114" s="954"/>
      <c r="BU114" s="954"/>
      <c r="BV114" s="954">
        <v>1140366</v>
      </c>
      <c r="BW114" s="954"/>
      <c r="BX114" s="954"/>
      <c r="BY114" s="954"/>
      <c r="BZ114" s="954"/>
      <c r="CA114" s="954">
        <v>1139175</v>
      </c>
      <c r="CB114" s="954"/>
      <c r="CC114" s="954"/>
      <c r="CD114" s="954"/>
      <c r="CE114" s="954"/>
      <c r="CF114" s="948">
        <v>9.9</v>
      </c>
      <c r="CG114" s="949"/>
      <c r="CH114" s="949"/>
      <c r="CI114" s="949"/>
      <c r="CJ114" s="949"/>
      <c r="CK114" s="976"/>
      <c r="CL114" s="977"/>
      <c r="CM114" s="950" t="s">
        <v>443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127</v>
      </c>
      <c r="DM114" s="987"/>
      <c r="DN114" s="987"/>
      <c r="DO114" s="987"/>
      <c r="DP114" s="988"/>
      <c r="DQ114" s="989" t="s">
        <v>127</v>
      </c>
      <c r="DR114" s="987"/>
      <c r="DS114" s="987"/>
      <c r="DT114" s="987"/>
      <c r="DU114" s="988"/>
      <c r="DV114" s="990" t="s">
        <v>127</v>
      </c>
      <c r="DW114" s="991"/>
      <c r="DX114" s="991"/>
      <c r="DY114" s="991"/>
      <c r="DZ114" s="992"/>
    </row>
    <row r="115" spans="1:130" s="226" customFormat="1" ht="26.25" customHeight="1" x14ac:dyDescent="0.15">
      <c r="A115" s="982"/>
      <c r="B115" s="983"/>
      <c r="C115" s="951" t="s">
        <v>444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2101</v>
      </c>
      <c r="AB115" s="966"/>
      <c r="AC115" s="966"/>
      <c r="AD115" s="966"/>
      <c r="AE115" s="967"/>
      <c r="AF115" s="968">
        <v>2101</v>
      </c>
      <c r="AG115" s="966"/>
      <c r="AH115" s="966"/>
      <c r="AI115" s="966"/>
      <c r="AJ115" s="967"/>
      <c r="AK115" s="968" t="s">
        <v>127</v>
      </c>
      <c r="AL115" s="966"/>
      <c r="AM115" s="966"/>
      <c r="AN115" s="966"/>
      <c r="AO115" s="967"/>
      <c r="AP115" s="969" t="s">
        <v>433</v>
      </c>
      <c r="AQ115" s="970"/>
      <c r="AR115" s="970"/>
      <c r="AS115" s="970"/>
      <c r="AT115" s="971"/>
      <c r="AU115" s="936"/>
      <c r="AV115" s="937"/>
      <c r="AW115" s="937"/>
      <c r="AX115" s="937"/>
      <c r="AY115" s="937"/>
      <c r="AZ115" s="950" t="s">
        <v>445</v>
      </c>
      <c r="BA115" s="951"/>
      <c r="BB115" s="951"/>
      <c r="BC115" s="951"/>
      <c r="BD115" s="951"/>
      <c r="BE115" s="951"/>
      <c r="BF115" s="951"/>
      <c r="BG115" s="951"/>
      <c r="BH115" s="951"/>
      <c r="BI115" s="951"/>
      <c r="BJ115" s="951"/>
      <c r="BK115" s="951"/>
      <c r="BL115" s="951"/>
      <c r="BM115" s="951"/>
      <c r="BN115" s="951"/>
      <c r="BO115" s="951"/>
      <c r="BP115" s="952"/>
      <c r="BQ115" s="953">
        <v>7942</v>
      </c>
      <c r="BR115" s="954"/>
      <c r="BS115" s="954"/>
      <c r="BT115" s="954"/>
      <c r="BU115" s="954"/>
      <c r="BV115" s="954">
        <v>6024</v>
      </c>
      <c r="BW115" s="954"/>
      <c r="BX115" s="954"/>
      <c r="BY115" s="954"/>
      <c r="BZ115" s="954"/>
      <c r="CA115" s="954">
        <v>6130</v>
      </c>
      <c r="CB115" s="954"/>
      <c r="CC115" s="954"/>
      <c r="CD115" s="954"/>
      <c r="CE115" s="954"/>
      <c r="CF115" s="948">
        <v>0.1</v>
      </c>
      <c r="CG115" s="949"/>
      <c r="CH115" s="949"/>
      <c r="CI115" s="949"/>
      <c r="CJ115" s="949"/>
      <c r="CK115" s="976"/>
      <c r="CL115" s="977"/>
      <c r="CM115" s="950" t="s">
        <v>446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127</v>
      </c>
      <c r="DM115" s="987"/>
      <c r="DN115" s="987"/>
      <c r="DO115" s="987"/>
      <c r="DP115" s="988"/>
      <c r="DQ115" s="989" t="s">
        <v>127</v>
      </c>
      <c r="DR115" s="987"/>
      <c r="DS115" s="987"/>
      <c r="DT115" s="987"/>
      <c r="DU115" s="988"/>
      <c r="DV115" s="990" t="s">
        <v>127</v>
      </c>
      <c r="DW115" s="991"/>
      <c r="DX115" s="991"/>
      <c r="DY115" s="991"/>
      <c r="DZ115" s="992"/>
    </row>
    <row r="116" spans="1:130" s="226" customFormat="1" ht="26.25" customHeight="1" x14ac:dyDescent="0.15">
      <c r="A116" s="984"/>
      <c r="B116" s="985"/>
      <c r="C116" s="993" t="s">
        <v>447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127</v>
      </c>
      <c r="AB116" s="987"/>
      <c r="AC116" s="987"/>
      <c r="AD116" s="987"/>
      <c r="AE116" s="988"/>
      <c r="AF116" s="989" t="s">
        <v>127</v>
      </c>
      <c r="AG116" s="987"/>
      <c r="AH116" s="987"/>
      <c r="AI116" s="987"/>
      <c r="AJ116" s="988"/>
      <c r="AK116" s="989" t="s">
        <v>127</v>
      </c>
      <c r="AL116" s="987"/>
      <c r="AM116" s="987"/>
      <c r="AN116" s="987"/>
      <c r="AO116" s="988"/>
      <c r="AP116" s="990" t="s">
        <v>127</v>
      </c>
      <c r="AQ116" s="991"/>
      <c r="AR116" s="991"/>
      <c r="AS116" s="991"/>
      <c r="AT116" s="992"/>
      <c r="AU116" s="936"/>
      <c r="AV116" s="937"/>
      <c r="AW116" s="937"/>
      <c r="AX116" s="937"/>
      <c r="AY116" s="937"/>
      <c r="AZ116" s="995" t="s">
        <v>448</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127</v>
      </c>
      <c r="CB116" s="954"/>
      <c r="CC116" s="954"/>
      <c r="CD116" s="954"/>
      <c r="CE116" s="954"/>
      <c r="CF116" s="948" t="s">
        <v>127</v>
      </c>
      <c r="CG116" s="949"/>
      <c r="CH116" s="949"/>
      <c r="CI116" s="949"/>
      <c r="CJ116" s="949"/>
      <c r="CK116" s="976"/>
      <c r="CL116" s="977"/>
      <c r="CM116" s="950" t="s">
        <v>449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2101</v>
      </c>
      <c r="DH116" s="987"/>
      <c r="DI116" s="987"/>
      <c r="DJ116" s="987"/>
      <c r="DK116" s="988"/>
      <c r="DL116" s="989" t="s">
        <v>127</v>
      </c>
      <c r="DM116" s="987"/>
      <c r="DN116" s="987"/>
      <c r="DO116" s="987"/>
      <c r="DP116" s="988"/>
      <c r="DQ116" s="989" t="s">
        <v>127</v>
      </c>
      <c r="DR116" s="987"/>
      <c r="DS116" s="987"/>
      <c r="DT116" s="987"/>
      <c r="DU116" s="988"/>
      <c r="DV116" s="990" t="s">
        <v>127</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450</v>
      </c>
      <c r="Z117" s="922"/>
      <c r="AA117" s="1006">
        <v>3144301</v>
      </c>
      <c r="AB117" s="1007"/>
      <c r="AC117" s="1007"/>
      <c r="AD117" s="1007"/>
      <c r="AE117" s="1008"/>
      <c r="AF117" s="1009">
        <v>2894991</v>
      </c>
      <c r="AG117" s="1007"/>
      <c r="AH117" s="1007"/>
      <c r="AI117" s="1007"/>
      <c r="AJ117" s="1008"/>
      <c r="AK117" s="1009">
        <v>2943274</v>
      </c>
      <c r="AL117" s="1007"/>
      <c r="AM117" s="1007"/>
      <c r="AN117" s="1007"/>
      <c r="AO117" s="1008"/>
      <c r="AP117" s="1010"/>
      <c r="AQ117" s="1011"/>
      <c r="AR117" s="1011"/>
      <c r="AS117" s="1011"/>
      <c r="AT117" s="1012"/>
      <c r="AU117" s="936"/>
      <c r="AV117" s="937"/>
      <c r="AW117" s="937"/>
      <c r="AX117" s="937"/>
      <c r="AY117" s="937"/>
      <c r="AZ117" s="1002" t="s">
        <v>451</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127</v>
      </c>
      <c r="BW117" s="954"/>
      <c r="BX117" s="954"/>
      <c r="BY117" s="954"/>
      <c r="BZ117" s="954"/>
      <c r="CA117" s="954" t="s">
        <v>127</v>
      </c>
      <c r="CB117" s="954"/>
      <c r="CC117" s="954"/>
      <c r="CD117" s="954"/>
      <c r="CE117" s="954"/>
      <c r="CF117" s="948" t="s">
        <v>127</v>
      </c>
      <c r="CG117" s="949"/>
      <c r="CH117" s="949"/>
      <c r="CI117" s="949"/>
      <c r="CJ117" s="949"/>
      <c r="CK117" s="976"/>
      <c r="CL117" s="977"/>
      <c r="CM117" s="950" t="s">
        <v>452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127</v>
      </c>
      <c r="DH117" s="987"/>
      <c r="DI117" s="987"/>
      <c r="DJ117" s="987"/>
      <c r="DK117" s="988"/>
      <c r="DL117" s="989" t="s">
        <v>433</v>
      </c>
      <c r="DM117" s="987"/>
      <c r="DN117" s="987"/>
      <c r="DO117" s="987"/>
      <c r="DP117" s="988"/>
      <c r="DQ117" s="989" t="s">
        <v>127</v>
      </c>
      <c r="DR117" s="987"/>
      <c r="DS117" s="987"/>
      <c r="DT117" s="987"/>
      <c r="DU117" s="988"/>
      <c r="DV117" s="990" t="s">
        <v>453</v>
      </c>
      <c r="DW117" s="991"/>
      <c r="DX117" s="991"/>
      <c r="DY117" s="991"/>
      <c r="DZ117" s="992"/>
    </row>
    <row r="118" spans="1:130" s="226" customFormat="1" ht="26.25" customHeight="1" x14ac:dyDescent="0.15">
      <c r="A118" s="940" t="s">
        <v>425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422</v>
      </c>
      <c r="AB118" s="921"/>
      <c r="AC118" s="921"/>
      <c r="AD118" s="921"/>
      <c r="AE118" s="922"/>
      <c r="AF118" s="920" t="s">
        <v>423</v>
      </c>
      <c r="AG118" s="921"/>
      <c r="AH118" s="921"/>
      <c r="AI118" s="921"/>
      <c r="AJ118" s="922"/>
      <c r="AK118" s="920" t="s">
        <v>303</v>
      </c>
      <c r="AL118" s="921"/>
      <c r="AM118" s="921"/>
      <c r="AN118" s="921"/>
      <c r="AO118" s="922"/>
      <c r="AP118" s="998" t="s">
        <v>424</v>
      </c>
      <c r="AQ118" s="999"/>
      <c r="AR118" s="999"/>
      <c r="AS118" s="999"/>
      <c r="AT118" s="1000"/>
      <c r="AU118" s="936"/>
      <c r="AV118" s="937"/>
      <c r="AW118" s="937"/>
      <c r="AX118" s="937"/>
      <c r="AY118" s="937"/>
      <c r="AZ118" s="1001" t="s">
        <v>454</v>
      </c>
      <c r="BA118" s="993"/>
      <c r="BB118" s="993"/>
      <c r="BC118" s="993"/>
      <c r="BD118" s="993"/>
      <c r="BE118" s="993"/>
      <c r="BF118" s="993"/>
      <c r="BG118" s="993"/>
      <c r="BH118" s="993"/>
      <c r="BI118" s="993"/>
      <c r="BJ118" s="993"/>
      <c r="BK118" s="993"/>
      <c r="BL118" s="993"/>
      <c r="BM118" s="993"/>
      <c r="BN118" s="993"/>
      <c r="BO118" s="993"/>
      <c r="BP118" s="994"/>
      <c r="BQ118" s="1027" t="s">
        <v>453</v>
      </c>
      <c r="BR118" s="1028"/>
      <c r="BS118" s="1028"/>
      <c r="BT118" s="1028"/>
      <c r="BU118" s="1028"/>
      <c r="BV118" s="1028" t="s">
        <v>127</v>
      </c>
      <c r="BW118" s="1028"/>
      <c r="BX118" s="1028"/>
      <c r="BY118" s="1028"/>
      <c r="BZ118" s="1028"/>
      <c r="CA118" s="1028" t="s">
        <v>127</v>
      </c>
      <c r="CB118" s="1028"/>
      <c r="CC118" s="1028"/>
      <c r="CD118" s="1028"/>
      <c r="CE118" s="1028"/>
      <c r="CF118" s="948" t="s">
        <v>127</v>
      </c>
      <c r="CG118" s="949"/>
      <c r="CH118" s="949"/>
      <c r="CI118" s="949"/>
      <c r="CJ118" s="949"/>
      <c r="CK118" s="976"/>
      <c r="CL118" s="977"/>
      <c r="CM118" s="950" t="s">
        <v>455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433</v>
      </c>
      <c r="DM118" s="987"/>
      <c r="DN118" s="987"/>
      <c r="DO118" s="987"/>
      <c r="DP118" s="988"/>
      <c r="DQ118" s="989" t="s">
        <v>433</v>
      </c>
      <c r="DR118" s="987"/>
      <c r="DS118" s="987"/>
      <c r="DT118" s="987"/>
      <c r="DU118" s="988"/>
      <c r="DV118" s="990" t="s">
        <v>127</v>
      </c>
      <c r="DW118" s="991"/>
      <c r="DX118" s="991"/>
      <c r="DY118" s="991"/>
      <c r="DZ118" s="992"/>
    </row>
    <row r="119" spans="1:130" s="226" customFormat="1" ht="26.25" customHeight="1" x14ac:dyDescent="0.15">
      <c r="A119" s="1084" t="s">
        <v>428</v>
      </c>
      <c r="B119" s="975"/>
      <c r="C119" s="957" t="s">
        <v>429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127</v>
      </c>
      <c r="AB119" s="928"/>
      <c r="AC119" s="928"/>
      <c r="AD119" s="928"/>
      <c r="AE119" s="929"/>
      <c r="AF119" s="930" t="s">
        <v>127</v>
      </c>
      <c r="AG119" s="928"/>
      <c r="AH119" s="928"/>
      <c r="AI119" s="928"/>
      <c r="AJ119" s="929"/>
      <c r="AK119" s="930" t="s">
        <v>453</v>
      </c>
      <c r="AL119" s="928"/>
      <c r="AM119" s="928"/>
      <c r="AN119" s="928"/>
      <c r="AO119" s="929"/>
      <c r="AP119" s="931" t="s">
        <v>453</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456</v>
      </c>
      <c r="BP119" s="1033"/>
      <c r="BQ119" s="1027">
        <v>35682273</v>
      </c>
      <c r="BR119" s="1028"/>
      <c r="BS119" s="1028"/>
      <c r="BT119" s="1028"/>
      <c r="BU119" s="1028"/>
      <c r="BV119" s="1028">
        <v>35562464</v>
      </c>
      <c r="BW119" s="1028"/>
      <c r="BX119" s="1028"/>
      <c r="BY119" s="1028"/>
      <c r="BZ119" s="1028"/>
      <c r="CA119" s="1028">
        <v>34670490</v>
      </c>
      <c r="CB119" s="1028"/>
      <c r="CC119" s="1028"/>
      <c r="CD119" s="1028"/>
      <c r="CE119" s="1028"/>
      <c r="CF119" s="1029"/>
      <c r="CG119" s="1030"/>
      <c r="CH119" s="1030"/>
      <c r="CI119" s="1030"/>
      <c r="CJ119" s="1031"/>
      <c r="CK119" s="978"/>
      <c r="CL119" s="979"/>
      <c r="CM119" s="1001" t="s">
        <v>457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127</v>
      </c>
      <c r="DH119" s="1014"/>
      <c r="DI119" s="1014"/>
      <c r="DJ119" s="1014"/>
      <c r="DK119" s="1015"/>
      <c r="DL119" s="1013" t="s">
        <v>127</v>
      </c>
      <c r="DM119" s="1014"/>
      <c r="DN119" s="1014"/>
      <c r="DO119" s="1014"/>
      <c r="DP119" s="1015"/>
      <c r="DQ119" s="1013" t="s">
        <v>433</v>
      </c>
      <c r="DR119" s="1014"/>
      <c r="DS119" s="1014"/>
      <c r="DT119" s="1014"/>
      <c r="DU119" s="1015"/>
      <c r="DV119" s="1016" t="s">
        <v>433</v>
      </c>
      <c r="DW119" s="1017"/>
      <c r="DX119" s="1017"/>
      <c r="DY119" s="1017"/>
      <c r="DZ119" s="1018"/>
    </row>
    <row r="120" spans="1:130" s="226" customFormat="1" ht="26.25" customHeight="1" x14ac:dyDescent="0.15">
      <c r="A120" s="1085"/>
      <c r="B120" s="977"/>
      <c r="C120" s="950" t="s">
        <v>432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127</v>
      </c>
      <c r="AB120" s="987"/>
      <c r="AC120" s="987"/>
      <c r="AD120" s="987"/>
      <c r="AE120" s="988"/>
      <c r="AF120" s="989" t="s">
        <v>127</v>
      </c>
      <c r="AG120" s="987"/>
      <c r="AH120" s="987"/>
      <c r="AI120" s="987"/>
      <c r="AJ120" s="988"/>
      <c r="AK120" s="989" t="s">
        <v>127</v>
      </c>
      <c r="AL120" s="987"/>
      <c r="AM120" s="987"/>
      <c r="AN120" s="987"/>
      <c r="AO120" s="988"/>
      <c r="AP120" s="990" t="s">
        <v>127</v>
      </c>
      <c r="AQ120" s="991"/>
      <c r="AR120" s="991"/>
      <c r="AS120" s="991"/>
      <c r="AT120" s="992"/>
      <c r="AU120" s="1019" t="s">
        <v>458</v>
      </c>
      <c r="AV120" s="1020"/>
      <c r="AW120" s="1020"/>
      <c r="AX120" s="1020"/>
      <c r="AY120" s="1021"/>
      <c r="AZ120" s="957" t="s">
        <v>459</v>
      </c>
      <c r="BA120" s="925"/>
      <c r="BB120" s="925"/>
      <c r="BC120" s="925"/>
      <c r="BD120" s="925"/>
      <c r="BE120" s="925"/>
      <c r="BF120" s="925"/>
      <c r="BG120" s="925"/>
      <c r="BH120" s="925"/>
      <c r="BI120" s="925"/>
      <c r="BJ120" s="925"/>
      <c r="BK120" s="925"/>
      <c r="BL120" s="925"/>
      <c r="BM120" s="925"/>
      <c r="BN120" s="925"/>
      <c r="BO120" s="925"/>
      <c r="BP120" s="926"/>
      <c r="BQ120" s="958">
        <v>8630262</v>
      </c>
      <c r="BR120" s="959"/>
      <c r="BS120" s="959"/>
      <c r="BT120" s="959"/>
      <c r="BU120" s="959"/>
      <c r="BV120" s="959">
        <v>9849032</v>
      </c>
      <c r="BW120" s="959"/>
      <c r="BX120" s="959"/>
      <c r="BY120" s="959"/>
      <c r="BZ120" s="959"/>
      <c r="CA120" s="959">
        <v>10600667</v>
      </c>
      <c r="CB120" s="959"/>
      <c r="CC120" s="959"/>
      <c r="CD120" s="959"/>
      <c r="CE120" s="959"/>
      <c r="CF120" s="972">
        <v>91.9</v>
      </c>
      <c r="CG120" s="973"/>
      <c r="CH120" s="973"/>
      <c r="CI120" s="973"/>
      <c r="CJ120" s="973"/>
      <c r="CK120" s="1034" t="s">
        <v>460</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t="s">
        <v>127</v>
      </c>
      <c r="DH120" s="959"/>
      <c r="DI120" s="959"/>
      <c r="DJ120" s="959"/>
      <c r="DK120" s="959"/>
      <c r="DL120" s="959">
        <v>11025809</v>
      </c>
      <c r="DM120" s="959"/>
      <c r="DN120" s="959"/>
      <c r="DO120" s="959"/>
      <c r="DP120" s="959"/>
      <c r="DQ120" s="959">
        <v>10219845</v>
      </c>
      <c r="DR120" s="959"/>
      <c r="DS120" s="959"/>
      <c r="DT120" s="959"/>
      <c r="DU120" s="959"/>
      <c r="DV120" s="960">
        <v>88.6</v>
      </c>
      <c r="DW120" s="960"/>
      <c r="DX120" s="960"/>
      <c r="DY120" s="960"/>
      <c r="DZ120" s="961"/>
    </row>
    <row r="121" spans="1:130" s="226" customFormat="1" ht="26.25" customHeight="1" x14ac:dyDescent="0.15">
      <c r="A121" s="1085"/>
      <c r="B121" s="977"/>
      <c r="C121" s="1002" t="s">
        <v>461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453</v>
      </c>
      <c r="AG121" s="987"/>
      <c r="AH121" s="987"/>
      <c r="AI121" s="987"/>
      <c r="AJ121" s="988"/>
      <c r="AK121" s="989" t="s">
        <v>433</v>
      </c>
      <c r="AL121" s="987"/>
      <c r="AM121" s="987"/>
      <c r="AN121" s="987"/>
      <c r="AO121" s="988"/>
      <c r="AP121" s="990" t="s">
        <v>127</v>
      </c>
      <c r="AQ121" s="991"/>
      <c r="AR121" s="991"/>
      <c r="AS121" s="991"/>
      <c r="AT121" s="992"/>
      <c r="AU121" s="1022"/>
      <c r="AV121" s="1023"/>
      <c r="AW121" s="1023"/>
      <c r="AX121" s="1023"/>
      <c r="AY121" s="1024"/>
      <c r="AZ121" s="950" t="s">
        <v>462</v>
      </c>
      <c r="BA121" s="951"/>
      <c r="BB121" s="951"/>
      <c r="BC121" s="951"/>
      <c r="BD121" s="951"/>
      <c r="BE121" s="951"/>
      <c r="BF121" s="951"/>
      <c r="BG121" s="951"/>
      <c r="BH121" s="951"/>
      <c r="BI121" s="951"/>
      <c r="BJ121" s="951"/>
      <c r="BK121" s="951"/>
      <c r="BL121" s="951"/>
      <c r="BM121" s="951"/>
      <c r="BN121" s="951"/>
      <c r="BO121" s="951"/>
      <c r="BP121" s="952"/>
      <c r="BQ121" s="953">
        <v>6454682</v>
      </c>
      <c r="BR121" s="954"/>
      <c r="BS121" s="954"/>
      <c r="BT121" s="954"/>
      <c r="BU121" s="954"/>
      <c r="BV121" s="954">
        <v>7196127</v>
      </c>
      <c r="BW121" s="954"/>
      <c r="BX121" s="954"/>
      <c r="BY121" s="954"/>
      <c r="BZ121" s="954"/>
      <c r="CA121" s="954">
        <v>7269789</v>
      </c>
      <c r="CB121" s="954"/>
      <c r="CC121" s="954"/>
      <c r="CD121" s="954"/>
      <c r="CE121" s="954"/>
      <c r="CF121" s="948">
        <v>63</v>
      </c>
      <c r="CG121" s="949"/>
      <c r="CH121" s="949"/>
      <c r="CI121" s="949"/>
      <c r="CJ121" s="949"/>
      <c r="CK121" s="1037"/>
      <c r="CL121" s="1038"/>
      <c r="CM121" s="1038"/>
      <c r="CN121" s="1038"/>
      <c r="CO121" s="1039"/>
      <c r="CP121" s="1047" t="s">
        <v>463</v>
      </c>
      <c r="CQ121" s="1048"/>
      <c r="CR121" s="1048"/>
      <c r="CS121" s="1048"/>
      <c r="CT121" s="1048"/>
      <c r="CU121" s="1048"/>
      <c r="CV121" s="1048"/>
      <c r="CW121" s="1048"/>
      <c r="CX121" s="1048"/>
      <c r="CY121" s="1048"/>
      <c r="CZ121" s="1048"/>
      <c r="DA121" s="1048"/>
      <c r="DB121" s="1048"/>
      <c r="DC121" s="1048"/>
      <c r="DD121" s="1048"/>
      <c r="DE121" s="1048"/>
      <c r="DF121" s="1049"/>
      <c r="DG121" s="953" t="s">
        <v>127</v>
      </c>
      <c r="DH121" s="954"/>
      <c r="DI121" s="954"/>
      <c r="DJ121" s="954"/>
      <c r="DK121" s="954"/>
      <c r="DL121" s="954" t="s">
        <v>127</v>
      </c>
      <c r="DM121" s="954"/>
      <c r="DN121" s="954"/>
      <c r="DO121" s="954"/>
      <c r="DP121" s="954"/>
      <c r="DQ121" s="954" t="s">
        <v>127</v>
      </c>
      <c r="DR121" s="954"/>
      <c r="DS121" s="954"/>
      <c r="DT121" s="954"/>
      <c r="DU121" s="954"/>
      <c r="DV121" s="955" t="s">
        <v>127</v>
      </c>
      <c r="DW121" s="955"/>
      <c r="DX121" s="955"/>
      <c r="DY121" s="955"/>
      <c r="DZ121" s="956"/>
    </row>
    <row r="122" spans="1:130" s="226" customFormat="1" ht="26.25" customHeight="1" x14ac:dyDescent="0.15">
      <c r="A122" s="1085"/>
      <c r="B122" s="977"/>
      <c r="C122" s="950" t="s">
        <v>443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127</v>
      </c>
      <c r="AB122" s="987"/>
      <c r="AC122" s="987"/>
      <c r="AD122" s="987"/>
      <c r="AE122" s="988"/>
      <c r="AF122" s="989" t="s">
        <v>127</v>
      </c>
      <c r="AG122" s="987"/>
      <c r="AH122" s="987"/>
      <c r="AI122" s="987"/>
      <c r="AJ122" s="988"/>
      <c r="AK122" s="989" t="s">
        <v>464</v>
      </c>
      <c r="AL122" s="987"/>
      <c r="AM122" s="987"/>
      <c r="AN122" s="987"/>
      <c r="AO122" s="988"/>
      <c r="AP122" s="990" t="s">
        <v>127</v>
      </c>
      <c r="AQ122" s="991"/>
      <c r="AR122" s="991"/>
      <c r="AS122" s="991"/>
      <c r="AT122" s="992"/>
      <c r="AU122" s="1022"/>
      <c r="AV122" s="1023"/>
      <c r="AW122" s="1023"/>
      <c r="AX122" s="1023"/>
      <c r="AY122" s="1024"/>
      <c r="AZ122" s="1001" t="s">
        <v>465</v>
      </c>
      <c r="BA122" s="993"/>
      <c r="BB122" s="993"/>
      <c r="BC122" s="993"/>
      <c r="BD122" s="993"/>
      <c r="BE122" s="993"/>
      <c r="BF122" s="993"/>
      <c r="BG122" s="993"/>
      <c r="BH122" s="993"/>
      <c r="BI122" s="993"/>
      <c r="BJ122" s="993"/>
      <c r="BK122" s="993"/>
      <c r="BL122" s="993"/>
      <c r="BM122" s="993"/>
      <c r="BN122" s="993"/>
      <c r="BO122" s="993"/>
      <c r="BP122" s="994"/>
      <c r="BQ122" s="1027">
        <v>22179504</v>
      </c>
      <c r="BR122" s="1028"/>
      <c r="BS122" s="1028"/>
      <c r="BT122" s="1028"/>
      <c r="BU122" s="1028"/>
      <c r="BV122" s="1028">
        <v>21606995</v>
      </c>
      <c r="BW122" s="1028"/>
      <c r="BX122" s="1028"/>
      <c r="BY122" s="1028"/>
      <c r="BZ122" s="1028"/>
      <c r="CA122" s="1028">
        <v>21084169</v>
      </c>
      <c r="CB122" s="1028"/>
      <c r="CC122" s="1028"/>
      <c r="CD122" s="1028"/>
      <c r="CE122" s="1028"/>
      <c r="CF122" s="1045">
        <v>182.8</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26" customFormat="1" ht="26.25" customHeight="1" x14ac:dyDescent="0.15">
      <c r="A123" s="1085"/>
      <c r="B123" s="977"/>
      <c r="C123" s="950" t="s">
        <v>449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2101</v>
      </c>
      <c r="AB123" s="987"/>
      <c r="AC123" s="987"/>
      <c r="AD123" s="987"/>
      <c r="AE123" s="988"/>
      <c r="AF123" s="989">
        <v>2101</v>
      </c>
      <c r="AG123" s="987"/>
      <c r="AH123" s="987"/>
      <c r="AI123" s="987"/>
      <c r="AJ123" s="988"/>
      <c r="AK123" s="989" t="s">
        <v>127</v>
      </c>
      <c r="AL123" s="987"/>
      <c r="AM123" s="987"/>
      <c r="AN123" s="987"/>
      <c r="AO123" s="988"/>
      <c r="AP123" s="990" t="s">
        <v>127</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466</v>
      </c>
      <c r="BP123" s="1033"/>
      <c r="BQ123" s="1091">
        <v>37264448</v>
      </c>
      <c r="BR123" s="1092"/>
      <c r="BS123" s="1092"/>
      <c r="BT123" s="1092"/>
      <c r="BU123" s="1092"/>
      <c r="BV123" s="1092">
        <v>38652154</v>
      </c>
      <c r="BW123" s="1092"/>
      <c r="BX123" s="1092"/>
      <c r="BY123" s="1092"/>
      <c r="BZ123" s="1092"/>
      <c r="CA123" s="1092">
        <v>38954625</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452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127</v>
      </c>
      <c r="AL124" s="987"/>
      <c r="AM124" s="987"/>
      <c r="AN124" s="987"/>
      <c r="AO124" s="988"/>
      <c r="AP124" s="990" t="s">
        <v>433</v>
      </c>
      <c r="AQ124" s="991"/>
      <c r="AR124" s="991"/>
      <c r="AS124" s="991"/>
      <c r="AT124" s="992"/>
      <c r="AU124" s="1087" t="s">
        <v>467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433</v>
      </c>
      <c r="BR124" s="1055"/>
      <c r="BS124" s="1055"/>
      <c r="BT124" s="1055"/>
      <c r="BU124" s="1055"/>
      <c r="BV124" s="1055" t="s">
        <v>127</v>
      </c>
      <c r="BW124" s="1055"/>
      <c r="BX124" s="1055"/>
      <c r="BY124" s="1055"/>
      <c r="BZ124" s="1055"/>
      <c r="CA124" s="1055" t="s">
        <v>127</v>
      </c>
      <c r="CB124" s="1055"/>
      <c r="CC124" s="1055"/>
      <c r="CD124" s="1055"/>
      <c r="CE124" s="1055"/>
      <c r="CF124" s="1056"/>
      <c r="CG124" s="1057"/>
      <c r="CH124" s="1057"/>
      <c r="CI124" s="1057"/>
      <c r="CJ124" s="1058"/>
      <c r="CK124" s="1040"/>
      <c r="CL124" s="1040"/>
      <c r="CM124" s="1040"/>
      <c r="CN124" s="1040"/>
      <c r="CO124" s="1041"/>
      <c r="CP124" s="1047" t="s">
        <v>468</v>
      </c>
      <c r="CQ124" s="1048"/>
      <c r="CR124" s="1048"/>
      <c r="CS124" s="1048"/>
      <c r="CT124" s="1048"/>
      <c r="CU124" s="1048"/>
      <c r="CV124" s="1048"/>
      <c r="CW124" s="1048"/>
      <c r="CX124" s="1048"/>
      <c r="CY124" s="1048"/>
      <c r="CZ124" s="1048"/>
      <c r="DA124" s="1048"/>
      <c r="DB124" s="1048"/>
      <c r="DC124" s="1048"/>
      <c r="DD124" s="1048"/>
      <c r="DE124" s="1048"/>
      <c r="DF124" s="1049"/>
      <c r="DG124" s="1032">
        <v>11620676</v>
      </c>
      <c r="DH124" s="1014"/>
      <c r="DI124" s="1014"/>
      <c r="DJ124" s="1014"/>
      <c r="DK124" s="1015"/>
      <c r="DL124" s="1013" t="s">
        <v>127</v>
      </c>
      <c r="DM124" s="1014"/>
      <c r="DN124" s="1014"/>
      <c r="DO124" s="1014"/>
      <c r="DP124" s="1015"/>
      <c r="DQ124" s="1013" t="s">
        <v>453</v>
      </c>
      <c r="DR124" s="1014"/>
      <c r="DS124" s="1014"/>
      <c r="DT124" s="1014"/>
      <c r="DU124" s="1015"/>
      <c r="DV124" s="1016" t="s">
        <v>127</v>
      </c>
      <c r="DW124" s="1017"/>
      <c r="DX124" s="1017"/>
      <c r="DY124" s="1017"/>
      <c r="DZ124" s="1018"/>
    </row>
    <row r="125" spans="1:130" s="226" customFormat="1" ht="26.25" customHeight="1" x14ac:dyDescent="0.15">
      <c r="A125" s="1085"/>
      <c r="B125" s="977"/>
      <c r="C125" s="950" t="s">
        <v>455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469</v>
      </c>
      <c r="CL125" s="1035"/>
      <c r="CM125" s="1035"/>
      <c r="CN125" s="1035"/>
      <c r="CO125" s="1036"/>
      <c r="CP125" s="957" t="s">
        <v>470</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26" customFormat="1" ht="26.25" customHeight="1" thickBot="1" x14ac:dyDescent="0.2">
      <c r="A126" s="1085"/>
      <c r="B126" s="977"/>
      <c r="C126" s="950" t="s">
        <v>457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464</v>
      </c>
      <c r="AG126" s="987"/>
      <c r="AH126" s="987"/>
      <c r="AI126" s="987"/>
      <c r="AJ126" s="988"/>
      <c r="AK126" s="989" t="s">
        <v>127</v>
      </c>
      <c r="AL126" s="987"/>
      <c r="AM126" s="987"/>
      <c r="AN126" s="987"/>
      <c r="AO126" s="988"/>
      <c r="AP126" s="990" t="s">
        <v>127</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471</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127</v>
      </c>
      <c r="DM126" s="954"/>
      <c r="DN126" s="954"/>
      <c r="DO126" s="954"/>
      <c r="DP126" s="954"/>
      <c r="DQ126" s="954" t="s">
        <v>433</v>
      </c>
      <c r="DR126" s="954"/>
      <c r="DS126" s="954"/>
      <c r="DT126" s="954"/>
      <c r="DU126" s="954"/>
      <c r="DV126" s="955" t="s">
        <v>464</v>
      </c>
      <c r="DW126" s="955"/>
      <c r="DX126" s="955"/>
      <c r="DY126" s="955"/>
      <c r="DZ126" s="956"/>
    </row>
    <row r="127" spans="1:130" s="226" customFormat="1" ht="26.25" customHeight="1" x14ac:dyDescent="0.15">
      <c r="A127" s="1086"/>
      <c r="B127" s="979"/>
      <c r="C127" s="1001" t="s">
        <v>472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127</v>
      </c>
      <c r="AB127" s="987"/>
      <c r="AC127" s="987"/>
      <c r="AD127" s="987"/>
      <c r="AE127" s="988"/>
      <c r="AF127" s="989" t="s">
        <v>127</v>
      </c>
      <c r="AG127" s="987"/>
      <c r="AH127" s="987"/>
      <c r="AI127" s="987"/>
      <c r="AJ127" s="988"/>
      <c r="AK127" s="989" t="s">
        <v>127</v>
      </c>
      <c r="AL127" s="987"/>
      <c r="AM127" s="987"/>
      <c r="AN127" s="987"/>
      <c r="AO127" s="988"/>
      <c r="AP127" s="990" t="s">
        <v>453</v>
      </c>
      <c r="AQ127" s="991"/>
      <c r="AR127" s="991"/>
      <c r="AS127" s="991"/>
      <c r="AT127" s="992"/>
      <c r="AU127" s="228"/>
      <c r="AV127" s="228"/>
      <c r="AW127" s="228"/>
      <c r="AX127" s="1059" t="s">
        <v>473</v>
      </c>
      <c r="AY127" s="1060"/>
      <c r="AZ127" s="1060"/>
      <c r="BA127" s="1060"/>
      <c r="BB127" s="1060"/>
      <c r="BC127" s="1060"/>
      <c r="BD127" s="1060"/>
      <c r="BE127" s="1061"/>
      <c r="BF127" s="1062" t="s">
        <v>474</v>
      </c>
      <c r="BG127" s="1060"/>
      <c r="BH127" s="1060"/>
      <c r="BI127" s="1060"/>
      <c r="BJ127" s="1060"/>
      <c r="BK127" s="1060"/>
      <c r="BL127" s="1061"/>
      <c r="BM127" s="1062" t="s">
        <v>475</v>
      </c>
      <c r="BN127" s="1060"/>
      <c r="BO127" s="1060"/>
      <c r="BP127" s="1060"/>
      <c r="BQ127" s="1060"/>
      <c r="BR127" s="1060"/>
      <c r="BS127" s="1061"/>
      <c r="BT127" s="1062" t="s">
        <v>476</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477</v>
      </c>
      <c r="CQ127" s="951"/>
      <c r="CR127" s="951"/>
      <c r="CS127" s="951"/>
      <c r="CT127" s="951"/>
      <c r="CU127" s="951"/>
      <c r="CV127" s="951"/>
      <c r="CW127" s="951"/>
      <c r="CX127" s="951"/>
      <c r="CY127" s="951"/>
      <c r="CZ127" s="951"/>
      <c r="DA127" s="951"/>
      <c r="DB127" s="951"/>
      <c r="DC127" s="951"/>
      <c r="DD127" s="951"/>
      <c r="DE127" s="951"/>
      <c r="DF127" s="952"/>
      <c r="DG127" s="953" t="s">
        <v>127</v>
      </c>
      <c r="DH127" s="954"/>
      <c r="DI127" s="954"/>
      <c r="DJ127" s="954"/>
      <c r="DK127" s="954"/>
      <c r="DL127" s="954" t="s">
        <v>453</v>
      </c>
      <c r="DM127" s="954"/>
      <c r="DN127" s="954"/>
      <c r="DO127" s="954"/>
      <c r="DP127" s="954"/>
      <c r="DQ127" s="954" t="s">
        <v>453</v>
      </c>
      <c r="DR127" s="954"/>
      <c r="DS127" s="954"/>
      <c r="DT127" s="954"/>
      <c r="DU127" s="954"/>
      <c r="DV127" s="955" t="s">
        <v>127</v>
      </c>
      <c r="DW127" s="955"/>
      <c r="DX127" s="955"/>
      <c r="DY127" s="955"/>
      <c r="DZ127" s="956"/>
    </row>
    <row r="128" spans="1:130" s="226" customFormat="1" ht="26.25" customHeight="1" thickBot="1" x14ac:dyDescent="0.2">
      <c r="A128" s="1069" t="s">
        <v>478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479</v>
      </c>
      <c r="X128" s="1071"/>
      <c r="Y128" s="1071"/>
      <c r="Z128" s="1072"/>
      <c r="AA128" s="1073">
        <v>709930</v>
      </c>
      <c r="AB128" s="1074"/>
      <c r="AC128" s="1074"/>
      <c r="AD128" s="1074"/>
      <c r="AE128" s="1075"/>
      <c r="AF128" s="1076">
        <v>721384</v>
      </c>
      <c r="AG128" s="1074"/>
      <c r="AH128" s="1074"/>
      <c r="AI128" s="1074"/>
      <c r="AJ128" s="1075"/>
      <c r="AK128" s="1076">
        <v>710890</v>
      </c>
      <c r="AL128" s="1074"/>
      <c r="AM128" s="1074"/>
      <c r="AN128" s="1074"/>
      <c r="AO128" s="1075"/>
      <c r="AP128" s="1077"/>
      <c r="AQ128" s="1078"/>
      <c r="AR128" s="1078"/>
      <c r="AS128" s="1078"/>
      <c r="AT128" s="1079"/>
      <c r="AU128" s="228"/>
      <c r="AV128" s="228"/>
      <c r="AW128" s="228"/>
      <c r="AX128" s="924" t="s">
        <v>480</v>
      </c>
      <c r="AY128" s="925"/>
      <c r="AZ128" s="925"/>
      <c r="BA128" s="925"/>
      <c r="BB128" s="925"/>
      <c r="BC128" s="925"/>
      <c r="BD128" s="925"/>
      <c r="BE128" s="926"/>
      <c r="BF128" s="1080" t="s">
        <v>433</v>
      </c>
      <c r="BG128" s="1081"/>
      <c r="BH128" s="1081"/>
      <c r="BI128" s="1081"/>
      <c r="BJ128" s="1081"/>
      <c r="BK128" s="1081"/>
      <c r="BL128" s="1082"/>
      <c r="BM128" s="1080">
        <v>12.91</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481</v>
      </c>
      <c r="CQ128" s="754"/>
      <c r="CR128" s="754"/>
      <c r="CS128" s="754"/>
      <c r="CT128" s="754"/>
      <c r="CU128" s="754"/>
      <c r="CV128" s="754"/>
      <c r="CW128" s="754"/>
      <c r="CX128" s="754"/>
      <c r="CY128" s="754"/>
      <c r="CZ128" s="754"/>
      <c r="DA128" s="754"/>
      <c r="DB128" s="754"/>
      <c r="DC128" s="754"/>
      <c r="DD128" s="754"/>
      <c r="DE128" s="754"/>
      <c r="DF128" s="1064"/>
      <c r="DG128" s="1065">
        <v>7942</v>
      </c>
      <c r="DH128" s="1066"/>
      <c r="DI128" s="1066"/>
      <c r="DJ128" s="1066"/>
      <c r="DK128" s="1066"/>
      <c r="DL128" s="1066">
        <v>6024</v>
      </c>
      <c r="DM128" s="1066"/>
      <c r="DN128" s="1066"/>
      <c r="DO128" s="1066"/>
      <c r="DP128" s="1066"/>
      <c r="DQ128" s="1066">
        <v>6130</v>
      </c>
      <c r="DR128" s="1066"/>
      <c r="DS128" s="1066"/>
      <c r="DT128" s="1066"/>
      <c r="DU128" s="1066"/>
      <c r="DV128" s="1067">
        <v>0.1</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482</v>
      </c>
      <c r="X129" s="1099"/>
      <c r="Y129" s="1099"/>
      <c r="Z129" s="1100"/>
      <c r="AA129" s="986">
        <v>12404022</v>
      </c>
      <c r="AB129" s="987"/>
      <c r="AC129" s="987"/>
      <c r="AD129" s="987"/>
      <c r="AE129" s="988"/>
      <c r="AF129" s="989">
        <v>12632021</v>
      </c>
      <c r="AG129" s="987"/>
      <c r="AH129" s="987"/>
      <c r="AI129" s="987"/>
      <c r="AJ129" s="988"/>
      <c r="AK129" s="989">
        <v>13373222</v>
      </c>
      <c r="AL129" s="987"/>
      <c r="AM129" s="987"/>
      <c r="AN129" s="987"/>
      <c r="AO129" s="988"/>
      <c r="AP129" s="1101"/>
      <c r="AQ129" s="1102"/>
      <c r="AR129" s="1102"/>
      <c r="AS129" s="1102"/>
      <c r="AT129" s="1103"/>
      <c r="AU129" s="229"/>
      <c r="AV129" s="229"/>
      <c r="AW129" s="229"/>
      <c r="AX129" s="1093" t="s">
        <v>483</v>
      </c>
      <c r="AY129" s="951"/>
      <c r="AZ129" s="951"/>
      <c r="BA129" s="951"/>
      <c r="BB129" s="951"/>
      <c r="BC129" s="951"/>
      <c r="BD129" s="951"/>
      <c r="BE129" s="952"/>
      <c r="BF129" s="1094" t="s">
        <v>127</v>
      </c>
      <c r="BG129" s="1095"/>
      <c r="BH129" s="1095"/>
      <c r="BI129" s="1095"/>
      <c r="BJ129" s="1095"/>
      <c r="BK129" s="1095"/>
      <c r="BL129" s="1096"/>
      <c r="BM129" s="1094">
        <v>17.91</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485</v>
      </c>
      <c r="X130" s="1099"/>
      <c r="Y130" s="1099"/>
      <c r="Z130" s="1100"/>
      <c r="AA130" s="986">
        <v>1873349</v>
      </c>
      <c r="AB130" s="987"/>
      <c r="AC130" s="987"/>
      <c r="AD130" s="987"/>
      <c r="AE130" s="988"/>
      <c r="AF130" s="989">
        <v>1852087</v>
      </c>
      <c r="AG130" s="987"/>
      <c r="AH130" s="987"/>
      <c r="AI130" s="987"/>
      <c r="AJ130" s="988"/>
      <c r="AK130" s="989">
        <v>1838840</v>
      </c>
      <c r="AL130" s="987"/>
      <c r="AM130" s="987"/>
      <c r="AN130" s="987"/>
      <c r="AO130" s="988"/>
      <c r="AP130" s="1101"/>
      <c r="AQ130" s="1102"/>
      <c r="AR130" s="1102"/>
      <c r="AS130" s="1102"/>
      <c r="AT130" s="1103"/>
      <c r="AU130" s="229"/>
      <c r="AV130" s="229"/>
      <c r="AW130" s="229"/>
      <c r="AX130" s="1093" t="s">
        <v>486</v>
      </c>
      <c r="AY130" s="951"/>
      <c r="AZ130" s="951"/>
      <c r="BA130" s="951"/>
      <c r="BB130" s="951"/>
      <c r="BC130" s="951"/>
      <c r="BD130" s="951"/>
      <c r="BE130" s="952"/>
      <c r="BF130" s="1129">
        <v>3.9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487</v>
      </c>
      <c r="X131" s="1136"/>
      <c r="Y131" s="1136"/>
      <c r="Z131" s="1137"/>
      <c r="AA131" s="1032">
        <v>10530673</v>
      </c>
      <c r="AB131" s="1014"/>
      <c r="AC131" s="1014"/>
      <c r="AD131" s="1014"/>
      <c r="AE131" s="1015"/>
      <c r="AF131" s="1013">
        <v>10779934</v>
      </c>
      <c r="AG131" s="1014"/>
      <c r="AH131" s="1014"/>
      <c r="AI131" s="1014"/>
      <c r="AJ131" s="1015"/>
      <c r="AK131" s="1013">
        <v>11534382</v>
      </c>
      <c r="AL131" s="1014"/>
      <c r="AM131" s="1014"/>
      <c r="AN131" s="1014"/>
      <c r="AO131" s="1015"/>
      <c r="AP131" s="1138"/>
      <c r="AQ131" s="1139"/>
      <c r="AR131" s="1139"/>
      <c r="AS131" s="1139"/>
      <c r="AT131" s="1140"/>
      <c r="AU131" s="229"/>
      <c r="AV131" s="229"/>
      <c r="AW131" s="229"/>
      <c r="AX131" s="1111" t="s">
        <v>488</v>
      </c>
      <c r="AY131" s="754"/>
      <c r="AZ131" s="754"/>
      <c r="BA131" s="754"/>
      <c r="BB131" s="754"/>
      <c r="BC131" s="754"/>
      <c r="BD131" s="754"/>
      <c r="BE131" s="1064"/>
      <c r="BF131" s="1112" t="s">
        <v>127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489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490</v>
      </c>
      <c r="W132" s="1122"/>
      <c r="X132" s="1122"/>
      <c r="Y132" s="1122"/>
      <c r="Z132" s="1123"/>
      <c r="AA132" s="1124">
        <v>5.3275037599999999</v>
      </c>
      <c r="AB132" s="1125"/>
      <c r="AC132" s="1125"/>
      <c r="AD132" s="1125"/>
      <c r="AE132" s="1126"/>
      <c r="AF132" s="1127">
        <v>2.9825785580000002</v>
      </c>
      <c r="AG132" s="1125"/>
      <c r="AH132" s="1125"/>
      <c r="AI132" s="1125"/>
      <c r="AJ132" s="1126"/>
      <c r="AK132" s="1127">
        <v>3.4119209850000001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491</v>
      </c>
      <c r="W133" s="1105"/>
      <c r="X133" s="1105"/>
      <c r="Y133" s="1105"/>
      <c r="Z133" s="1106"/>
      <c r="AA133" s="1107">
        <v>6.7</v>
      </c>
      <c r="AB133" s="1108"/>
      <c r="AC133" s="1108"/>
      <c r="AD133" s="1108"/>
      <c r="AE133" s="1109"/>
      <c r="AF133" s="1107">
        <v>4.7</v>
      </c>
      <c r="AG133" s="1108"/>
      <c r="AH133" s="1108"/>
      <c r="AI133" s="1108"/>
      <c r="AJ133" s="1109"/>
      <c r="AK133" s="1107">
        <v>3.9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kGv+Iehc8KljPXDu7oTqFShpj4u1tN2p3MSP6De4vGBh7waRxgyEYVFes+7Y1MixUXHlBGC2pAyY6xEAP6/lQ==" saltValue="GxHynOCwWkvJP21cNqoG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wIxquarbmLO5FXi4XUM8K9pePt1QyNggfm0Ce83EUoLMRlEUkImwdal/LEXEZ0yTD9J/Uavm1Tm2gpxGhM3ew==" saltValue="eb4bfRrExRsj3eHPO8hU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500</v>
      </c>
      <c r="AL9" s="1145"/>
      <c r="AM9" s="1145"/>
      <c r="AN9" s="1146"/>
      <c r="AO9" s="277">
        <v>3409178</v>
      </c>
      <c r="AP9" s="277">
        <v>54866</v>
      </c>
      <c r="AQ9" s="278">
        <v>65025</v>
      </c>
      <c r="AR9" s="279">
        <v>-15.6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501</v>
      </c>
      <c r="AL10" s="1145"/>
      <c r="AM10" s="1145"/>
      <c r="AN10" s="1146"/>
      <c r="AO10" s="280">
        <v>528370</v>
      </c>
      <c r="AP10" s="280">
        <v>8503</v>
      </c>
      <c r="AQ10" s="281">
        <v>6119</v>
      </c>
      <c r="AR10" s="282">
        <v>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502</v>
      </c>
      <c r="AL11" s="1145"/>
      <c r="AM11" s="1145"/>
      <c r="AN11" s="1146"/>
      <c r="AO11" s="280">
        <v>77987</v>
      </c>
      <c r="AP11" s="280">
        <v>1255</v>
      </c>
      <c r="AQ11" s="281">
        <v>1220</v>
      </c>
      <c r="AR11" s="282">
        <v>2.9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503</v>
      </c>
      <c r="AL12" s="1145"/>
      <c r="AM12" s="1145"/>
      <c r="AN12" s="1146"/>
      <c r="AO12" s="280" t="s">
        <v>504</v>
      </c>
      <c r="AP12" s="280" t="s">
        <v>504</v>
      </c>
      <c r="AQ12" s="281">
        <v>12</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505</v>
      </c>
      <c r="AL13" s="1145"/>
      <c r="AM13" s="1145"/>
      <c r="AN13" s="1146"/>
      <c r="AO13" s="280">
        <v>210186</v>
      </c>
      <c r="AP13" s="280">
        <v>3383</v>
      </c>
      <c r="AQ13" s="281">
        <v>2792</v>
      </c>
      <c r="AR13" s="282">
        <v>21.2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506</v>
      </c>
      <c r="AL14" s="1145"/>
      <c r="AM14" s="1145"/>
      <c r="AN14" s="1146"/>
      <c r="AO14" s="280">
        <v>39642</v>
      </c>
      <c r="AP14" s="280">
        <v>638</v>
      </c>
      <c r="AQ14" s="281">
        <v>1408</v>
      </c>
      <c r="AR14" s="282">
        <v>-54.7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507</v>
      </c>
      <c r="AL15" s="1148"/>
      <c r="AM15" s="1148"/>
      <c r="AN15" s="1149"/>
      <c r="AO15" s="280">
        <v>-161799</v>
      </c>
      <c r="AP15" s="280">
        <v>-2604</v>
      </c>
      <c r="AQ15" s="281">
        <v>-3962</v>
      </c>
      <c r="AR15" s="282">
        <v>-34.299999999999997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4103564</v>
      </c>
      <c r="AP16" s="280">
        <v>66042</v>
      </c>
      <c r="AQ16" s="281">
        <v>72615</v>
      </c>
      <c r="AR16" s="282">
        <v>-9.1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512</v>
      </c>
      <c r="AL21" s="1151"/>
      <c r="AM21" s="1151"/>
      <c r="AN21" s="1152"/>
      <c r="AO21" s="293">
        <v>6.05</v>
      </c>
      <c r="AP21" s="294">
        <v>6.51</v>
      </c>
      <c r="AQ21" s="295">
        <v>-0.46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513</v>
      </c>
      <c r="AL22" s="1151"/>
      <c r="AM22" s="1151"/>
      <c r="AN22" s="1152"/>
      <c r="AO22" s="298">
        <v>93.2</v>
      </c>
      <c r="AP22" s="299">
        <v>98.4</v>
      </c>
      <c r="AQ22" s="300">
        <v>-5.2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514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517</v>
      </c>
      <c r="AL32" s="1159"/>
      <c r="AM32" s="1159"/>
      <c r="AN32" s="1160"/>
      <c r="AO32" s="308">
        <v>2011579</v>
      </c>
      <c r="AP32" s="308">
        <v>32374</v>
      </c>
      <c r="AQ32" s="309">
        <v>34910</v>
      </c>
      <c r="AR32" s="310">
        <v>-7.3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518</v>
      </c>
      <c r="AL33" s="1159"/>
      <c r="AM33" s="1159"/>
      <c r="AN33" s="1160"/>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519</v>
      </c>
      <c r="AL34" s="1159"/>
      <c r="AM34" s="1159"/>
      <c r="AN34" s="1160"/>
      <c r="AO34" s="308" t="s">
        <v>504</v>
      </c>
      <c r="AP34" s="308" t="s">
        <v>504</v>
      </c>
      <c r="AQ34" s="309">
        <v>4</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520</v>
      </c>
      <c r="AL35" s="1159"/>
      <c r="AM35" s="1159"/>
      <c r="AN35" s="1160"/>
      <c r="AO35" s="308">
        <v>887134</v>
      </c>
      <c r="AP35" s="308">
        <v>14277</v>
      </c>
      <c r="AQ35" s="309">
        <v>8517</v>
      </c>
      <c r="AR35" s="310">
        <v>67.599999999999994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521</v>
      </c>
      <c r="AL36" s="1159"/>
      <c r="AM36" s="1159"/>
      <c r="AN36" s="1160"/>
      <c r="AO36" s="308">
        <v>44561</v>
      </c>
      <c r="AP36" s="308">
        <v>717</v>
      </c>
      <c r="AQ36" s="309">
        <v>1600</v>
      </c>
      <c r="AR36" s="310">
        <v>-55.2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522</v>
      </c>
      <c r="AL37" s="1159"/>
      <c r="AM37" s="1159"/>
      <c r="AN37" s="1160"/>
      <c r="AO37" s="308" t="s">
        <v>504</v>
      </c>
      <c r="AP37" s="308" t="s">
        <v>504</v>
      </c>
      <c r="AQ37" s="309">
        <v>1669</v>
      </c>
      <c r="AR37" s="310" t="s">
        <v>504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523</v>
      </c>
      <c r="AL38" s="1162"/>
      <c r="AM38" s="1162"/>
      <c r="AN38" s="1163"/>
      <c r="AO38" s="311" t="s">
        <v>504</v>
      </c>
      <c r="AP38" s="311" t="s">
        <v>504</v>
      </c>
      <c r="AQ38" s="312">
        <v>1</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524</v>
      </c>
      <c r="AL39" s="1162"/>
      <c r="AM39" s="1162"/>
      <c r="AN39" s="1163"/>
      <c r="AO39" s="308">
        <v>-710890</v>
      </c>
      <c r="AP39" s="308">
        <v>-11441</v>
      </c>
      <c r="AQ39" s="309">
        <v>-6461</v>
      </c>
      <c r="AR39" s="310">
        <v>77.099999999999994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525</v>
      </c>
      <c r="AL40" s="1159"/>
      <c r="AM40" s="1159"/>
      <c r="AN40" s="1160"/>
      <c r="AO40" s="308">
        <v>-1838840</v>
      </c>
      <c r="AP40" s="308">
        <v>-29594</v>
      </c>
      <c r="AQ40" s="309">
        <v>-28321</v>
      </c>
      <c r="AR40" s="310">
        <v>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393544</v>
      </c>
      <c r="AP41" s="308">
        <v>6334</v>
      </c>
      <c r="AQ41" s="309">
        <v>11918</v>
      </c>
      <c r="AR41" s="310">
        <v>-46.9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495</v>
      </c>
      <c r="AN49" s="1155" t="s">
        <v>529</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6134254</v>
      </c>
      <c r="AN51" s="330">
        <v>98189</v>
      </c>
      <c r="AO51" s="331">
        <v>-0.6</v>
      </c>
      <c r="AP51" s="332">
        <v>47820</v>
      </c>
      <c r="AQ51" s="333">
        <v>7.5</v>
      </c>
      <c r="AR51" s="334">
        <v>-8.1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511136</v>
      </c>
      <c r="AN52" s="338">
        <v>8182</v>
      </c>
      <c r="AO52" s="339">
        <v>47.9</v>
      </c>
      <c r="AP52" s="340">
        <v>25855</v>
      </c>
      <c r="AQ52" s="341">
        <v>-0.1</v>
      </c>
      <c r="AR52" s="342">
        <v>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3911560</v>
      </c>
      <c r="AN53" s="330">
        <v>62600</v>
      </c>
      <c r="AO53" s="331">
        <v>-36.200000000000003</v>
      </c>
      <c r="AP53" s="332">
        <v>41934</v>
      </c>
      <c r="AQ53" s="333">
        <v>-12.3</v>
      </c>
      <c r="AR53" s="334">
        <v>-23.9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421545</v>
      </c>
      <c r="AN54" s="338">
        <v>6746</v>
      </c>
      <c r="AO54" s="339">
        <v>-17.600000000000001</v>
      </c>
      <c r="AP54" s="340">
        <v>23352</v>
      </c>
      <c r="AQ54" s="341">
        <v>-9.6999999999999993</v>
      </c>
      <c r="AR54" s="342">
        <v>-7.9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4506321</v>
      </c>
      <c r="AN55" s="330">
        <v>72198</v>
      </c>
      <c r="AO55" s="331">
        <v>15.3</v>
      </c>
      <c r="AP55" s="332">
        <v>45588</v>
      </c>
      <c r="AQ55" s="333">
        <v>8.6999999999999993</v>
      </c>
      <c r="AR55" s="334">
        <v>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422526</v>
      </c>
      <c r="AN56" s="338">
        <v>6770</v>
      </c>
      <c r="AO56" s="339">
        <v>0.4</v>
      </c>
      <c r="AP56" s="340">
        <v>24150</v>
      </c>
      <c r="AQ56" s="341">
        <v>3.4</v>
      </c>
      <c r="AR56" s="342">
        <v>-3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4405504</v>
      </c>
      <c r="AN57" s="330">
        <v>70702</v>
      </c>
      <c r="AO57" s="331">
        <v>-2.1</v>
      </c>
      <c r="AP57" s="332">
        <v>45483</v>
      </c>
      <c r="AQ57" s="333">
        <v>-0.2</v>
      </c>
      <c r="AR57" s="334">
        <v>-1.9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446968</v>
      </c>
      <c r="AN58" s="338">
        <v>7173</v>
      </c>
      <c r="AO58" s="339">
        <v>6</v>
      </c>
      <c r="AP58" s="340">
        <v>24241</v>
      </c>
      <c r="AQ58" s="341">
        <v>0.4</v>
      </c>
      <c r="AR58" s="342">
        <v>5.6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2655403</v>
      </c>
      <c r="AN59" s="330">
        <v>42735</v>
      </c>
      <c r="AO59" s="331">
        <v>-39.6</v>
      </c>
      <c r="AP59" s="332">
        <v>45945</v>
      </c>
      <c r="AQ59" s="333">
        <v>1</v>
      </c>
      <c r="AR59" s="334">
        <v>-40.6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850947</v>
      </c>
      <c r="AN60" s="338">
        <v>13695</v>
      </c>
      <c r="AO60" s="339">
        <v>90.9</v>
      </c>
      <c r="AP60" s="340">
        <v>25180</v>
      </c>
      <c r="AQ60" s="341">
        <v>3.9</v>
      </c>
      <c r="AR60" s="342">
        <v>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4322608</v>
      </c>
      <c r="AN61" s="345">
        <v>69285</v>
      </c>
      <c r="AO61" s="346">
        <v>-12.6</v>
      </c>
      <c r="AP61" s="347">
        <v>45354</v>
      </c>
      <c r="AQ61" s="348">
        <v>0.9</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530624</v>
      </c>
      <c r="AN62" s="338">
        <v>8513</v>
      </c>
      <c r="AO62" s="339">
        <v>25.5</v>
      </c>
      <c r="AP62" s="340">
        <v>24556</v>
      </c>
      <c r="AQ62" s="341">
        <v>-0.4</v>
      </c>
      <c r="AR62" s="342">
        <v>25.9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rSY21NaMpBDICpp2UlFj387nuuO4BpuLp7Uvvbh4ADnQwVMsyHDMT2b8KLZYgN9L1wJBvh+lCW/fvtL7yyR9g==" saltValue="DSSoGhi9IwPMcFfKnf37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1" spans="125:125" ht="13.5" hidden="1" customHeight="1" x14ac:dyDescent="0.15">
      <c r="DU121" s="255"/>
    </row>
  </sheetData>
  <sheetProtection algorithmName="SHA-512" hashValue="Sa3BzpL13cCcaHEW5GazMR4aNEMCB9qIqy7qVtgkftEsOsKCY0NePws7M1T2vZTA2ZZi4WVDi4EBsyzZUGd/Hw==" saltValue="ujuJq7crGnDjetORrYSP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N08IfTGC0Iic1NjxQf99YWIvCq1Wgd+tD401zaiveaL1X5vTbfzybwCmFztsBTzD3a0dZTIfLAydaWw3ZXjIaw==" saltValue="FycN3KdHtcd4Ie9DiZzp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7" t="s">
        <v>3</v>
      </c>
      <c r="D47" s="1167"/>
      <c r="E47" s="1168"/>
      <c r="F47" s="11">
        <v>15.85</v>
      </c>
      <c r="G47" s="12">
        <v>17.329999999999998</v>
      </c>
      <c r="H47" s="12">
        <v>19.3</v>
      </c>
      <c r="I47" s="12">
        <v>25.88</v>
      </c>
      <c r="J47" s="13">
        <v>30.85</v>
      </c>
    </row>
    <row r="48" spans="2:10" ht="57.75" customHeight="1" x14ac:dyDescent="0.15">
      <c r="B48" s="14"/>
      <c r="C48" s="1169" t="s">
        <v>4</v>
      </c>
      <c r="D48" s="1169"/>
      <c r="E48" s="1170"/>
      <c r="F48" s="15">
        <v>1.21</v>
      </c>
      <c r="G48" s="16">
        <v>5.18</v>
      </c>
      <c r="H48" s="16">
        <v>3.7</v>
      </c>
      <c r="I48" s="16">
        <v>3.63</v>
      </c>
      <c r="J48" s="17">
        <v>7.77</v>
      </c>
    </row>
    <row r="49" spans="2:10" ht="57.75" customHeight="1" thickBot="1" x14ac:dyDescent="0.2">
      <c r="B49" s="18"/>
      <c r="C49" s="1171" t="s">
        <v>5</v>
      </c>
      <c r="D49" s="1171"/>
      <c r="E49" s="1172"/>
      <c r="F49" s="19" t="s">
        <v>550</v>
      </c>
      <c r="G49" s="20">
        <v>4.5599999999999996</v>
      </c>
      <c r="H49" s="20">
        <v>8.07</v>
      </c>
      <c r="I49" s="20">
        <v>4.93</v>
      </c>
      <c r="J49" s="21">
        <v>8.89</v>
      </c>
    </row>
    <row r="50" spans="2:10" x14ac:dyDescent="0.15"/>
  </sheetData>
  <sheetProtection algorithmName="SHA-512" hashValue="NFBylvSFjY7qAtoqeRbJadybGpuf3w7kJyKdQH5UXQFGOMxInHoDPfLt6Plhk1C8gXNuomj1bZn0P+//9DVZLg==" saltValue="hamxteNTaFpfiNLqQj6Y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2023-03-14T01:29:36Z</cp:lastPrinted>
  <dcterms:created xsi:type="dcterms:W3CDTF">2023-02-20T03:50:12Z</dcterms:created>
  <dcterms:modified xsi:type="dcterms:W3CDTF">2023-03-17T05:18:34Z</dcterms:modified>
  <cp:category/>
</cp:coreProperties>
</file>