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23914\Desktop\"/>
    </mc:Choice>
  </mc:AlternateContent>
  <workbookProtection workbookAlgorithmName="SHA-512" workbookHashValue="eIjl/bH1Sb72OZTIIVqd71l82B7XVdqvKcPp8U1yIKLNOOQ6HnBA7F3OKEue+17/zJSV00Kxmtzh+aLdrlbyGA==" workbookSaltValue="UeJu3j8yMwhC9LSBgL5RBA==" workbookSpinCount="100000" lockStructure="1"/>
  <bookViews>
    <workbookView xWindow="0" yWindow="0" windowWidth="28800" windowHeight="1201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<sst xmlns="http://schemas.openxmlformats.org/spreadsheetml/2006/main" count="241" uniqueCount="120">
  <si>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</si>
  <si>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</si>
  <si>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</si>
  <si>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</si>
  <si>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</si>
  <si>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</si>
  <si>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</si>
  <si>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</si>
  <si>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</si>
  <si>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</si>
  <si>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</si>
  <si>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</si>
  <si>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</si>
  <si>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</si>
  <si>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</si>
  <si>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</si>
  <si>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</si>
  <si>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</si>
  <si>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</si>
  <si>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</si>
  <si>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</si>
  <si>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</si>
  <si>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</si>
  <si>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</si>
  <si>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</si>
  <si>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</si>
  <si>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</si>
  <si>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</si>
  <si>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</si>
  <si>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</si>
  <si>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</si>
  <si>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</si>
  <si>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</si>
  <si>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</si>
  <si>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</si>
  <si>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</si>
  <si>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</si>
  <si>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</si>
  <si>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</si>
  <si>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</si>
  <si>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</si>
  <si>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</si>
  <si>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</si>
  <si>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</si>
  <si>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</si>
  <si>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</si>
  <si>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</si>
  <si>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</si>
  <si>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</si>
  <si>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</si>
  <si>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</si>
  <si>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</si>
  <si>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</si>
  <si>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</si>
  <si>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</si>
  <si>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</si>
  <si>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</si>
  <si>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</si>
  <si>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</si>
  <si>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</si>
  <si>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</si>
  <si>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</si>
  <si>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</si>
  <si>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</si>
  <si>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</si>
  <si>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</si>
  <si>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</si>
  <si>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</si>
  <si>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</si>
  <si>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</si>
  <si>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</si>
  <si>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</si>
  <si>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</si>
  <si>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</si>
  <si>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</si>
  <si>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</si>
  <si>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</si>
  <si>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</si>
  <si>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</si>
  <si>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</si>
  <si>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</si>
  <si>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</si>
  <si>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</si>
  <si>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</si>
  <si>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</si>
  <si>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</si>
  <si>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</si>
  <si>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</si>
  <si>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</si>
  <si>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</si>
  <si>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</si>
  <si>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</si>
  <si>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</si>
  <si>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</si>
  <si>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</si>
  <si>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</si>
  <si>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</si>
  <si>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</si>
  <si>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多賀城市</t>
  </si>
  <si>
    <t>法非適用</t>
  </si>
  <si>
    <t>下水道事業</t>
  </si>
  <si>
    <t>公共下水道</t>
  </si>
  <si>
    <t>Bd1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</si>
  <si>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</si>
  <si>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</si>
  <si>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</si>
  <si>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</si>
  <si>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</si>
  <si>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</si>
  <si>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</si>
  <si>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</si>
  <si>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</si>
  <si>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</si>
  <si>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</si>
  <si>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</si>
  <si>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</si>
  <si>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</si>
  <si>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r>
      <t xml:space="preserve"> </t>
    </r>
    <r>
      <rPr>
        <sz val="8"/>
        <rFont val="ＭＳ ゴシック"/>
        <family val="3"/>
        <charset val="128"/>
      </rPr>
      <t xml:space="preserve"> 公共下水道の事業開始後45年以上を経過しており老朽化が否めず、下水道施設の更新改築が生じてくると考えらます。
　今後も老朽化が見込まれる施設の調査、修繕及び下水道施設更新改築を進めて行く必要があり、特に、老朽化した中央雨水ポンプ場の電気設備や既設汚水管については、長寿命化を図るため「ストックマネジメント計画」に基づきながら改築工事や調査業務を進めます。</t>
    </r>
    <r>
      <rPr>
        <sz val="8"/>
        <color rgb="FF7030A0"/>
        <rFont val="ＭＳ ゴシック"/>
        <family val="3"/>
        <charset val="128"/>
      </rPr>
      <t xml:space="preserve">
　</t>
    </r>
    <rPh sb="95" eb="97">
      <t>ヒツヨウ</t>
    </rPh>
    <rPh sb="101" eb="102">
      <t>トク</t>
    </rPh>
    <rPh sb="104" eb="107">
      <t>ロウキュウカ</t>
    </rPh>
    <rPh sb="109" eb="111">
      <t>チュウオウ</t>
    </rPh>
    <rPh sb="111" eb="113">
      <t>ウスイ</t>
    </rPh>
    <rPh sb="116" eb="117">
      <t>ジョウ</t>
    </rPh>
    <rPh sb="118" eb="120">
      <t>デンキ</t>
    </rPh>
    <rPh sb="120" eb="122">
      <t>セツビ</t>
    </rPh>
    <rPh sb="123" eb="125">
      <t>キセツ</t>
    </rPh>
    <rPh sb="125" eb="127">
      <t>オスイ</t>
    </rPh>
    <rPh sb="127" eb="128">
      <t>カン</t>
    </rPh>
    <rPh sb="134" eb="138">
      <t>チョウジュミョウカ</t>
    </rPh>
    <rPh sb="139" eb="140">
      <t>ハカ</t>
    </rPh>
    <rPh sb="154" eb="156">
      <t>ケイカク</t>
    </rPh>
    <rPh sb="158" eb="159">
      <t>モト</t>
    </rPh>
    <rPh sb="164" eb="166">
      <t>カイチク</t>
    </rPh>
    <rPh sb="166" eb="168">
      <t>コウジ</t>
    </rPh>
    <rPh sb="169" eb="171">
      <t>チョウサ</t>
    </rPh>
    <rPh sb="171" eb="173">
      <t>ギョウム</t>
    </rPh>
    <rPh sb="174" eb="175">
      <t>スス</t>
    </rPh>
    <phoneticPr fontId="4"/>
  </si>
  <si>
    <r>
      <t>【</t>
    </r>
    <r>
      <rPr>
        <sz val="8"/>
        <rFont val="ＭＳ ゴシック"/>
        <family val="3"/>
        <charset val="128"/>
      </rPr>
      <t>①】収益的収支比率は、総費用に企業債償還金を加えた額を料金収入や収益的収支に対する一般会計からの繰入金等の総収益で、どの程度賄えているかを表す指標です。
・東日本大震災後からH30まで水需要の回復に伴い下水道使用料は増加しましたが、下水道使用料徴収業務委託料も増加したことによりH30は0.32ポイント低下し、さらにR1においてはR2からの法適用に伴い「打切決算」を行ったことで料金収入が減少したことから2.41ポイント低下し、71.34%となりました。</t>
    </r>
    <r>
      <rPr>
        <sz val="8"/>
        <color rgb="FF7030A0"/>
        <rFont val="ＭＳ ゴシック"/>
        <family val="3"/>
        <charset val="128"/>
      </rPr>
      <t xml:space="preserve">
</t>
    </r>
    <r>
      <rPr>
        <sz val="8"/>
        <rFont val="ＭＳ ゴシック"/>
        <family val="3"/>
        <charset val="128"/>
      </rPr>
      <t>【④】企業債残高対事業規模比率は、料金収入に対する企業債残高の割合です</t>
    </r>
    <r>
      <rPr>
        <sz val="8"/>
        <color rgb="FF7030A0"/>
        <rFont val="ＭＳ ゴシック"/>
        <family val="3"/>
        <charset val="128"/>
      </rPr>
      <t xml:space="preserve">。
</t>
    </r>
    <r>
      <rPr>
        <sz val="8"/>
        <rFont val="ＭＳ ゴシック"/>
        <family val="3"/>
        <charset val="128"/>
      </rPr>
      <t>・東日本大震災時は使用料の減収が要因で大きく増加し1427.50%ありましたがH24以降は減少傾向にあります。これは基礎的財政収支の黒字化を図るため、市債発行額は元金償還額を上回らないように努め、企業債残高を毎年着実に減少させているためです。R1においてはR2からの法適用に伴い「打切決算」を行ったことにより料金収入が減少したことから69.20ポイント悪化し、719.03%となりました。</t>
    </r>
    <r>
      <rPr>
        <sz val="8"/>
        <color rgb="FF7030A0"/>
        <rFont val="ＭＳ ゴシック"/>
        <family val="3"/>
        <charset val="128"/>
      </rPr>
      <t xml:space="preserve">
</t>
    </r>
    <r>
      <rPr>
        <sz val="8"/>
        <rFont val="ＭＳ ゴシック"/>
        <family val="3"/>
        <charset val="128"/>
      </rPr>
      <t>【⑤】使用料で回収すべき経費をどの程度使用料で賄えているかを示す指標です。</t>
    </r>
    <r>
      <rPr>
        <sz val="8"/>
        <color rgb="FF7030A0"/>
        <rFont val="ＭＳ ゴシック"/>
        <family val="3"/>
        <charset val="128"/>
      </rPr>
      <t xml:space="preserve">
</t>
    </r>
    <r>
      <rPr>
        <sz val="8"/>
        <rFont val="ＭＳ ゴシック"/>
        <family val="3"/>
        <charset val="128"/>
      </rPr>
      <t>・H30は市内に立地する企業の下水道使用料収入額や処理区域内人口が増加しました。これに伴い本市全体でも年間有収水量が増加し、下水道使用料収入額が増加したものの、汚水処理原価が増加したため、経費回収率は前年度と比較して0.19ポイント減の87.48%となりました。
・R1は下水道使用料で賄うべき汚水事業維持管理費と公債費が減少したものの、「打切決算」により料金収入が減少したことから2.24ポイント減の85.24%になりました。</t>
    </r>
    <r>
      <rPr>
        <sz val="8"/>
        <color rgb="FF7030A0"/>
        <rFont val="ＭＳ ゴシック"/>
        <family val="3"/>
        <charset val="128"/>
      </rPr>
      <t xml:space="preserve">
</t>
    </r>
    <r>
      <rPr>
        <sz val="8"/>
        <rFont val="ＭＳ ゴシック"/>
        <family val="3"/>
        <charset val="128"/>
      </rPr>
      <t>【⑥】汚水処理原価は、1トン当たりの汚水処理費用でコストを表すものです。
・令和元年台風19号の影響により不明水が増加し、汚水処理費が増加したことが要因で、4.36ポイント増の157.66%になったと考えられます。</t>
    </r>
    <r>
      <rPr>
        <sz val="8"/>
        <color rgb="FF7030A0"/>
        <rFont val="ＭＳ ゴシック"/>
        <family val="3"/>
        <charset val="128"/>
      </rPr>
      <t xml:space="preserve">
【</t>
    </r>
    <r>
      <rPr>
        <sz val="8"/>
        <rFont val="ＭＳ ゴシック"/>
        <family val="3"/>
        <charset val="128"/>
      </rPr>
      <t>⑧水洗化率】は、処理区域内人口のうち、水洗便所を設置して下水処理をしている人口の割合です。
・未普及解消の促進等により類似団体や全国平均と比較して高い数値を推移しているものの、引き続き接続勧奨等を行い、100％を目指すように努めていきます。</t>
    </r>
    <rPh sb="28" eb="30">
      <t>リョウキン</t>
    </rPh>
    <rPh sb="30" eb="32">
      <t>シュウニュウ</t>
    </rPh>
    <rPh sb="171" eb="172">
      <t>ホウ</t>
    </rPh>
    <rPh sb="172" eb="174">
      <t>テキヨウ</t>
    </rPh>
    <rPh sb="175" eb="176">
      <t>トモナ</t>
    </rPh>
    <rPh sb="178" eb="180">
      <t>ウチキ</t>
    </rPh>
    <rPh sb="180" eb="182">
      <t>ケッサン</t>
    </rPh>
    <rPh sb="184" eb="185">
      <t>オコナ</t>
    </rPh>
    <rPh sb="190" eb="192">
      <t>リョウキン</t>
    </rPh>
    <rPh sb="192" eb="194">
      <t>シュウニュウ</t>
    </rPh>
    <rPh sb="195" eb="197">
      <t>ゲンショウ</t>
    </rPh>
    <rPh sb="211" eb="213">
      <t>テイカ</t>
    </rPh>
    <rPh sb="442" eb="444">
      <t>アッカ</t>
    </rPh>
    <rPh sb="504" eb="506">
      <t>シナイ</t>
    </rPh>
    <rPh sb="544" eb="546">
      <t>ホンシ</t>
    </rPh>
    <rPh sb="546" eb="548">
      <t>ゼンタイ</t>
    </rPh>
    <rPh sb="635" eb="638">
      <t>ゲスイドウ</t>
    </rPh>
    <rPh sb="638" eb="641">
      <t>シヨウリョウ</t>
    </rPh>
    <rPh sb="642" eb="643">
      <t>マカナ</t>
    </rPh>
    <rPh sb="646" eb="648">
      <t>オスイ</t>
    </rPh>
    <rPh sb="648" eb="650">
      <t>ジギョウ</t>
    </rPh>
    <rPh sb="650" eb="652">
      <t>イジ</t>
    </rPh>
    <rPh sb="652" eb="655">
      <t>カンリヒ</t>
    </rPh>
    <rPh sb="656" eb="659">
      <t>コウサイヒ</t>
    </rPh>
    <rPh sb="660" eb="662">
      <t>ゲンショウ</t>
    </rPh>
    <rPh sb="698" eb="699">
      <t>ゲン</t>
    </rPh>
    <rPh sb="752" eb="753">
      <t>レイ</t>
    </rPh>
    <rPh sb="753" eb="754">
      <t>ワ</t>
    </rPh>
    <rPh sb="754" eb="755">
      <t>ゲン</t>
    </rPh>
    <rPh sb="755" eb="756">
      <t>ネン</t>
    </rPh>
    <rPh sb="756" eb="758">
      <t>タイフウ</t>
    </rPh>
    <rPh sb="760" eb="761">
      <t>ゴウ</t>
    </rPh>
    <rPh sb="762" eb="764">
      <t>エイキョウ</t>
    </rPh>
    <rPh sb="767" eb="769">
      <t>フメイ</t>
    </rPh>
    <rPh sb="769" eb="770">
      <t>スイ</t>
    </rPh>
    <rPh sb="771" eb="773">
      <t>ゾウカ</t>
    </rPh>
    <rPh sb="775" eb="777">
      <t>オスイ</t>
    </rPh>
    <rPh sb="777" eb="779">
      <t>ショリ</t>
    </rPh>
    <rPh sb="779" eb="780">
      <t>ヒ</t>
    </rPh>
    <rPh sb="781" eb="783">
      <t>ゾウカ</t>
    </rPh>
    <rPh sb="788" eb="790">
      <t>ヨウイン</t>
    </rPh>
    <rPh sb="800" eb="801">
      <t>ゾウ</t>
    </rPh>
    <rPh sb="814" eb="815">
      <t>カンガ</t>
    </rPh>
    <phoneticPr fontId="4"/>
  </si>
  <si>
    <t xml:space="preserve"> 各指標とも東日本大震災以降は、災害復旧事業の進捗に伴い、震災前の数値に近づいてきていることから、経営環境は回復しつつありますが、下水道使用料については、近い将来高止まりし、その後減少すると思われます。
　震災後からR1までは投資は復興事業を主に実施しており、事業費が国からの補助財源で賄われているため企業債による借入を伴わないものですが、復興事業完了後は企業債が財源となる管渠等の更新改築事業が主となるため、事業規模の適正な水準を見極めながら、経営戦略等を活用し効率的な経営を図っていく必要があります。
　今後は①「単年度の収支」や⑤「料金水準の適切性」の値を100％に近づけることが経営の健全化及び将来に渡り持続可能な事業運営に資することとなるため、維持管理の更なる効率化や下水道使用料の適正な水準の検討を含めた改善策を、地方公営企業法適用後の決算分析しながら平行して取り組み、経営の効率化により一層努めていきます。</t>
    <rPh sb="65" eb="68">
      <t>ゲスイドウ</t>
    </rPh>
    <rPh sb="68" eb="71">
      <t>シヨウリョウ</t>
    </rPh>
    <rPh sb="77" eb="78">
      <t>チカ</t>
    </rPh>
    <rPh sb="79" eb="81">
      <t>ショウライ</t>
    </rPh>
    <rPh sb="81" eb="83">
      <t>タカド</t>
    </rPh>
    <rPh sb="89" eb="90">
      <t>ゴ</t>
    </rPh>
    <rPh sb="90" eb="92">
      <t>ゲンショウ</t>
    </rPh>
    <rPh sb="95" eb="96">
      <t>オモ</t>
    </rPh>
    <rPh sb="103" eb="105">
      <t>シンサイ</t>
    </rPh>
    <rPh sb="105" eb="106">
      <t>ゴ</t>
    </rPh>
    <rPh sb="227" eb="228">
      <t>トウ</t>
    </rPh>
    <rPh sb="229" eb="231">
      <t>カツヨウ</t>
    </rPh>
    <rPh sb="232" eb="234">
      <t>コウリツ</t>
    </rPh>
    <rPh sb="234" eb="235">
      <t>テキ</t>
    </rPh>
    <rPh sb="236" eb="238">
      <t>ケイエイ</t>
    </rPh>
    <rPh sb="239" eb="240">
      <t>ハカ</t>
    </rPh>
    <rPh sb="244" eb="246">
      <t>ヒツヨウ</t>
    </rPh>
    <rPh sb="370" eb="372">
      <t>テキヨウ</t>
    </rPh>
    <rPh sb="372" eb="373">
      <t>ゴ</t>
    </rPh>
    <rPh sb="374" eb="376">
      <t>ケッサン</t>
    </rPh>
    <rPh sb="376" eb="378">
      <t>ブンセキ</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</si>
</sst>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8"/>
      <name val="ＭＳ ゴシック"/>
      <family val="3"/>
      <charset val="128"/>
    </font>
    <font>
      <sz val="8"/>
      <color rgb="FF7030A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formatCode="#,##0.00;&quot;△&quot;#,##0.00;&quot;-&quot;">
                  <c:v>0.18</c:v>
                </c:pt>
                <c:pt idx="1">
                  <c:v>0</c:v>
                </c:pt>
                <c:pt idx="2">
                  <c:v>0</c:v>
                </c:pt>
                <c:pt idx="3">
                  <c:v>0</c:v>
                </c:pt>
                <c:pt idx="4">
                  <c:v>0</c:v>
                </c:pt>
              </c:numCache>
            </c:numRef>
          </c:val>
          <c:extLst>
            <c:ext xmlns:c16="http://schemas.microsoft.com/office/drawing/2014/chart" uri="{C3380CC4-5D6E-409C-BE32-E72D297353CC}">
              <c16:uniqueId val="{00000000-F772-40B4-9FCF-D244A1D4FB48}"/>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0.27</c:v>
                </c:pt>
                <c:pt idx="1">
                  <c:v>0.17</c:v>
                </c:pt>
                <c:pt idx="2">
                  <c:v>0.13</c:v>
                </c:pt>
                <c:pt idx="3">
                  <c:v>0.1</c:v>
                </c:pt>
                <c:pt idx="4">
                  <c:v>0.09</c:v>
                </c:pt>
              </c:numCache>
            </c:numRef>
          </c:val>
          <c:smooth val="0"/>
          <c:extLst>
            <c:ext xmlns:c16="http://schemas.microsoft.com/office/drawing/2014/chart" uri="{C3380CC4-5D6E-409C-BE32-E72D297353CC}">
              <c16:uniqueId val="{00000001-F772-40B4-9FCF-D244A1D4FB48}"/>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D30-4AC4-A3F3-A6FC5F85B0A5}"/>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65.62</c:v>
                </c:pt>
                <c:pt idx="1">
                  <c:v>64.67</c:v>
                </c:pt>
                <c:pt idx="2">
                  <c:v>64.959999999999994</c:v>
                </c:pt>
                <c:pt idx="3">
                  <c:v>65.040000000000006</c:v>
                </c:pt>
                <c:pt idx="4">
                  <c:v>68.31</c:v>
                </c:pt>
              </c:numCache>
            </c:numRef>
          </c:val>
          <c:smooth val="0"/>
          <c:extLst>
            <c:ext xmlns:c16="http://schemas.microsoft.com/office/drawing/2014/chart" uri="{C3380CC4-5D6E-409C-BE32-E72D297353CC}">
              <c16:uniqueId val="{00000001-7D30-4AC4-A3F3-A6FC5F85B0A5}"/>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97.99</c:v>
                </c:pt>
                <c:pt idx="1">
                  <c:v>98.06</c:v>
                </c:pt>
                <c:pt idx="2">
                  <c:v>98.07</c:v>
                </c:pt>
                <c:pt idx="3">
                  <c:v>98.55</c:v>
                </c:pt>
                <c:pt idx="4">
                  <c:v>98.64</c:v>
                </c:pt>
              </c:numCache>
            </c:numRef>
          </c:val>
          <c:extLst>
            <c:ext xmlns:c16="http://schemas.microsoft.com/office/drawing/2014/chart" uri="{C3380CC4-5D6E-409C-BE32-E72D297353CC}">
              <c16:uniqueId val="{00000000-BE38-48AA-BD3F-51458CFF8FCE}"/>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91.44</c:v>
                </c:pt>
                <c:pt idx="1">
                  <c:v>91.76</c:v>
                </c:pt>
                <c:pt idx="2">
                  <c:v>92.3</c:v>
                </c:pt>
                <c:pt idx="3">
                  <c:v>92.55</c:v>
                </c:pt>
                <c:pt idx="4">
                  <c:v>92.62</c:v>
                </c:pt>
              </c:numCache>
            </c:numRef>
          </c:val>
          <c:smooth val="0"/>
          <c:extLst>
            <c:ext xmlns:c16="http://schemas.microsoft.com/office/drawing/2014/chart" uri="{C3380CC4-5D6E-409C-BE32-E72D297353CC}">
              <c16:uniqueId val="{00000001-BE38-48AA-BD3F-51458CFF8FCE}"/>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71.97</c:v>
                </c:pt>
                <c:pt idx="1">
                  <c:v>73.69</c:v>
                </c:pt>
                <c:pt idx="2">
                  <c:v>74.069999999999993</c:v>
                </c:pt>
                <c:pt idx="3">
                  <c:v>73.75</c:v>
                </c:pt>
                <c:pt idx="4">
                  <c:v>71.34</c:v>
                </c:pt>
              </c:numCache>
            </c:numRef>
          </c:val>
          <c:extLst>
            <c:ext xmlns:c16="http://schemas.microsoft.com/office/drawing/2014/chart" uri="{C3380CC4-5D6E-409C-BE32-E72D297353CC}">
              <c16:uniqueId val="{00000000-FCBF-4494-95A6-7E224B40D4C3}"/>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CBF-4494-95A6-7E224B40D4C3}"/>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9AC-4C50-A0D3-D1C455F74AE1}"/>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9AC-4C50-A0D3-D1C455F74AE1}"/>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5E18-4FD2-9D15-B14BE54E259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5E18-4FD2-9D15-B14BE54E259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228-4B9C-94D1-158471ADD26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228-4B9C-94D1-158471ADD26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93-4AE3-AE94-AC91E52C2735}"/>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93-4AE3-AE94-AC91E52C2735}"/>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895.56</c:v>
                </c:pt>
                <c:pt idx="1">
                  <c:v>761.34</c:v>
                </c:pt>
                <c:pt idx="2">
                  <c:v>984.08</c:v>
                </c:pt>
                <c:pt idx="3">
                  <c:v>649.83000000000004</c:v>
                </c:pt>
                <c:pt idx="4">
                  <c:v>719.03</c:v>
                </c:pt>
              </c:numCache>
            </c:numRef>
          </c:val>
          <c:extLst>
            <c:ext xmlns:c16="http://schemas.microsoft.com/office/drawing/2014/chart" uri="{C3380CC4-5D6E-409C-BE32-E72D297353CC}">
              <c16:uniqueId val="{00000000-4266-4342-8818-E3ADB217E302}"/>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848.31</c:v>
                </c:pt>
                <c:pt idx="1">
                  <c:v>774.99</c:v>
                </c:pt>
                <c:pt idx="2">
                  <c:v>799.41</c:v>
                </c:pt>
                <c:pt idx="3">
                  <c:v>820.36</c:v>
                </c:pt>
                <c:pt idx="4">
                  <c:v>847.44</c:v>
                </c:pt>
              </c:numCache>
            </c:numRef>
          </c:val>
          <c:smooth val="0"/>
          <c:extLst>
            <c:ext xmlns:c16="http://schemas.microsoft.com/office/drawing/2014/chart" uri="{C3380CC4-5D6E-409C-BE32-E72D297353CC}">
              <c16:uniqueId val="{00000001-4266-4342-8818-E3ADB217E302}"/>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86.28</c:v>
                </c:pt>
                <c:pt idx="1">
                  <c:v>84.64</c:v>
                </c:pt>
                <c:pt idx="2">
                  <c:v>87.67</c:v>
                </c:pt>
                <c:pt idx="3">
                  <c:v>87.48</c:v>
                </c:pt>
                <c:pt idx="4">
                  <c:v>85.24</c:v>
                </c:pt>
              </c:numCache>
            </c:numRef>
          </c:val>
          <c:extLst>
            <c:ext xmlns:c16="http://schemas.microsoft.com/office/drawing/2014/chart" uri="{C3380CC4-5D6E-409C-BE32-E72D297353CC}">
              <c16:uniqueId val="{00000000-CC56-4165-A1A4-CAE44228C48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94.38</c:v>
                </c:pt>
                <c:pt idx="1">
                  <c:v>96.57</c:v>
                </c:pt>
                <c:pt idx="2">
                  <c:v>96.54</c:v>
                </c:pt>
                <c:pt idx="3">
                  <c:v>95.4</c:v>
                </c:pt>
                <c:pt idx="4">
                  <c:v>94.69</c:v>
                </c:pt>
              </c:numCache>
            </c:numRef>
          </c:val>
          <c:smooth val="0"/>
          <c:extLst>
            <c:ext xmlns:c16="http://schemas.microsoft.com/office/drawing/2014/chart" uri="{C3380CC4-5D6E-409C-BE32-E72D297353CC}">
              <c16:uniqueId val="{00000001-CC56-4165-A1A4-CAE44228C48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154.1</c:v>
                </c:pt>
                <c:pt idx="1">
                  <c:v>157.97</c:v>
                </c:pt>
                <c:pt idx="2">
                  <c:v>152.91999999999999</c:v>
                </c:pt>
                <c:pt idx="3">
                  <c:v>153.30000000000001</c:v>
                </c:pt>
                <c:pt idx="4">
                  <c:v>157.66</c:v>
                </c:pt>
              </c:numCache>
            </c:numRef>
          </c:val>
          <c:extLst>
            <c:ext xmlns:c16="http://schemas.microsoft.com/office/drawing/2014/chart" uri="{C3380CC4-5D6E-409C-BE32-E72D297353CC}">
              <c16:uniqueId val="{00000000-28DD-4C7A-BE82-213F712E7C0B}"/>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165.45</c:v>
                </c:pt>
                <c:pt idx="1">
                  <c:v>161.54</c:v>
                </c:pt>
                <c:pt idx="2">
                  <c:v>162.81</c:v>
                </c:pt>
                <c:pt idx="3">
                  <c:v>163.19999999999999</c:v>
                </c:pt>
                <c:pt idx="4">
                  <c:v>159.78</c:v>
                </c:pt>
              </c:numCache>
            </c:numRef>
          </c:val>
          <c:smooth val="0"/>
          <c:extLst>
            <c:ext xmlns:c16="http://schemas.microsoft.com/office/drawing/2014/chart" uri="{C3380CC4-5D6E-409C-BE32-E72D297353CC}">
              <c16:uniqueId val="{00000001-28DD-4C7A-BE82-213F712E7C0B}"/>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6" sqref="B6:AC6"/>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x14ac:dyDescent="0.15">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x14ac:dyDescent="0.15">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1" t="str">
        <f>データ!H6</f>
        <v>宮城県　多賀城市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3"/>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8" t="str">
        <f>データ!I6</f>
        <v>法非適用</v>
      </c>
      <c r="C8" s="78"/>
      <c r="D8" s="78"/>
      <c r="E8" s="78"/>
      <c r="F8" s="78"/>
      <c r="G8" s="78"/>
      <c r="H8" s="78"/>
      <c r="I8" s="78" t="str">
        <f>データ!J6</f>
        <v>下水道事業</v>
      </c>
      <c r="J8" s="78"/>
      <c r="K8" s="78"/>
      <c r="L8" s="78"/>
      <c r="M8" s="78"/>
      <c r="N8" s="78"/>
      <c r="O8" s="78"/>
      <c r="P8" s="78" t="str">
        <f>データ!K6</f>
        <v>公共下水道</v>
      </c>
      <c r="Q8" s="78"/>
      <c r="R8" s="78"/>
      <c r="S8" s="78"/>
      <c r="T8" s="78"/>
      <c r="U8" s="78"/>
      <c r="V8" s="78"/>
      <c r="W8" s="78" t="str">
        <f>データ!L6</f>
        <v>Bd1</v>
      </c>
      <c r="X8" s="78"/>
      <c r="Y8" s="78"/>
      <c r="Z8" s="78"/>
      <c r="AA8" s="78"/>
      <c r="AB8" s="78"/>
      <c r="AC8" s="78"/>
      <c r="AD8" s="79" t="str">
        <f>データ!$M$6</f>
        <v>非設置</v>
      </c>
      <c r="AE8" s="79"/>
      <c r="AF8" s="79"/>
      <c r="AG8" s="79"/>
      <c r="AH8" s="79"/>
      <c r="AI8" s="79"/>
      <c r="AJ8" s="79"/>
      <c r="AK8" s="3"/>
      <c r="AL8" s="75">
        <f>データ!S6</f>
        <v>62416</v>
      </c>
      <c r="AM8" s="75"/>
      <c r="AN8" s="75"/>
      <c r="AO8" s="75"/>
      <c r="AP8" s="75"/>
      <c r="AQ8" s="75"/>
      <c r="AR8" s="75"/>
      <c r="AS8" s="75"/>
      <c r="AT8" s="74">
        <f>データ!T6</f>
        <v>19.690000000000001</v>
      </c>
      <c r="AU8" s="74"/>
      <c r="AV8" s="74"/>
      <c r="AW8" s="74"/>
      <c r="AX8" s="74"/>
      <c r="AY8" s="74"/>
      <c r="AZ8" s="74"/>
      <c r="BA8" s="74"/>
      <c r="BB8" s="74">
        <f>データ!U6</f>
        <v>3169.93</v>
      </c>
      <c r="BC8" s="74"/>
      <c r="BD8" s="74"/>
      <c r="BE8" s="74"/>
      <c r="BF8" s="74"/>
      <c r="BG8" s="74"/>
      <c r="BH8" s="74"/>
      <c r="BI8" s="74"/>
      <c r="BJ8" s="3"/>
      <c r="BK8" s="3"/>
      <c r="BL8" s="76" t="s">
        <v>10</v>
      </c>
      <c r="BM8" s="77"/>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71" t="s">
        <v>16</v>
      </c>
      <c r="AE9" s="71"/>
      <c r="AF9" s="71"/>
      <c r="AG9" s="71"/>
      <c r="AH9" s="71"/>
      <c r="AI9" s="71"/>
      <c r="AJ9" s="71"/>
      <c r="AK9" s="3"/>
      <c r="AL9" s="71" t="s">
        <v>17</v>
      </c>
      <c r="AM9" s="71"/>
      <c r="AN9" s="71"/>
      <c r="AO9" s="71"/>
      <c r="AP9" s="71"/>
      <c r="AQ9" s="71"/>
      <c r="AR9" s="71"/>
      <c r="AS9" s="71"/>
      <c r="AT9" s="71" t="s">
        <v>18</v>
      </c>
      <c r="AU9" s="71"/>
      <c r="AV9" s="71"/>
      <c r="AW9" s="71"/>
      <c r="AX9" s="71"/>
      <c r="AY9" s="71"/>
      <c r="AZ9" s="71"/>
      <c r="BA9" s="71"/>
      <c r="BB9" s="71" t="s">
        <v>19</v>
      </c>
      <c r="BC9" s="71"/>
      <c r="BD9" s="71"/>
      <c r="BE9" s="71"/>
      <c r="BF9" s="71"/>
      <c r="BG9" s="71"/>
      <c r="BH9" s="71"/>
      <c r="BI9" s="71"/>
      <c r="BJ9" s="3"/>
      <c r="BK9" s="3"/>
      <c r="BL9" s="72" t="s">
        <v>20</v>
      </c>
      <c r="BM9" s="73"/>
      <c r="BN9" s="10" t="s">
        <v>21</v>
      </c>
      <c r="BO9" s="11"/>
      <c r="BP9" s="11"/>
      <c r="BQ9" s="11"/>
      <c r="BR9" s="11"/>
      <c r="BS9" s="11"/>
      <c r="BT9" s="11"/>
      <c r="BU9" s="11"/>
      <c r="BV9" s="11"/>
      <c r="BW9" s="11"/>
      <c r="BX9" s="11"/>
      <c r="BY9" s="12"/>
    </row>
    <row r="10" spans="1:78" ht="18.75" customHeight="1" x14ac:dyDescent="0.15">
      <c r="A10" s="2"/>
      <c r="B10" s="74" t="str">
        <f>データ!N6</f>
        <v>-</v>
      </c>
      <c r="C10" s="74"/>
      <c r="D10" s="74"/>
      <c r="E10" s="74"/>
      <c r="F10" s="74"/>
      <c r="G10" s="74"/>
      <c r="H10" s="74"/>
      <c r="I10" s="74" t="str">
        <f>データ!O6</f>
        <v>該当数値なし</v>
      </c>
      <c r="J10" s="74"/>
      <c r="K10" s="74"/>
      <c r="L10" s="74"/>
      <c r="M10" s="74"/>
      <c r="N10" s="74"/>
      <c r="O10" s="74"/>
      <c r="P10" s="74">
        <f>データ!P6</f>
        <v>99.88</v>
      </c>
      <c r="Q10" s="74"/>
      <c r="R10" s="74"/>
      <c r="S10" s="74"/>
      <c r="T10" s="74"/>
      <c r="U10" s="74"/>
      <c r="V10" s="74"/>
      <c r="W10" s="74">
        <f>データ!Q6</f>
        <v>76.900000000000006</v>
      </c>
      <c r="X10" s="74"/>
      <c r="Y10" s="74"/>
      <c r="Z10" s="74"/>
      <c r="AA10" s="74"/>
      <c r="AB10" s="74"/>
      <c r="AC10" s="74"/>
      <c r="AD10" s="75">
        <f>データ!R6</f>
        <v>2035</v>
      </c>
      <c r="AE10" s="75"/>
      <c r="AF10" s="75"/>
      <c r="AG10" s="75"/>
      <c r="AH10" s="75"/>
      <c r="AI10" s="75"/>
      <c r="AJ10" s="75"/>
      <c r="AK10" s="2"/>
      <c r="AL10" s="75">
        <f>データ!V6</f>
        <v>62170</v>
      </c>
      <c r="AM10" s="75"/>
      <c r="AN10" s="75"/>
      <c r="AO10" s="75"/>
      <c r="AP10" s="75"/>
      <c r="AQ10" s="75"/>
      <c r="AR10" s="75"/>
      <c r="AS10" s="75"/>
      <c r="AT10" s="74">
        <f>データ!W6</f>
        <v>13.95</v>
      </c>
      <c r="AU10" s="74"/>
      <c r="AV10" s="74"/>
      <c r="AW10" s="74"/>
      <c r="AX10" s="74"/>
      <c r="AY10" s="74"/>
      <c r="AZ10" s="74"/>
      <c r="BA10" s="74"/>
      <c r="BB10" s="74">
        <f>データ!X6</f>
        <v>4456.63</v>
      </c>
      <c r="BC10" s="74"/>
      <c r="BD10" s="74"/>
      <c r="BE10" s="74"/>
      <c r="BF10" s="74"/>
      <c r="BG10" s="74"/>
      <c r="BH10" s="74"/>
      <c r="BI10" s="74"/>
      <c r="BJ10" s="2"/>
      <c r="BK10" s="2"/>
      <c r="BL10" s="64" t="s">
        <v>22</v>
      </c>
      <c r="BM10" s="65"/>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24</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25</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118</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117</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119</v>
      </c>
      <c r="BM66" s="59"/>
      <c r="BN66" s="59"/>
      <c r="BO66" s="59"/>
      <c r="BP66" s="59"/>
      <c r="BQ66" s="59"/>
      <c r="BR66" s="59"/>
      <c r="BS66" s="59"/>
      <c r="BT66" s="59"/>
      <c r="BU66" s="59"/>
      <c r="BV66" s="59"/>
      <c r="BW66" s="59"/>
      <c r="BX66" s="59"/>
      <c r="BY66" s="59"/>
      <c r="BZ66" s="6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8"/>
      <c r="BM79" s="59"/>
      <c r="BN79" s="59"/>
      <c r="BO79" s="59"/>
      <c r="BP79" s="59"/>
      <c r="BQ79" s="59"/>
      <c r="BR79" s="59"/>
      <c r="BS79" s="59"/>
      <c r="BT79" s="59"/>
      <c r="BU79" s="59"/>
      <c r="BV79" s="59"/>
      <c r="BW79" s="59"/>
      <c r="BX79" s="59"/>
      <c r="BY79" s="59"/>
      <c r="BZ79" s="60"/>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8"/>
      <c r="BM80" s="59"/>
      <c r="BN80" s="59"/>
      <c r="BO80" s="59"/>
      <c r="BP80" s="59"/>
      <c r="BQ80" s="59"/>
      <c r="BR80" s="59"/>
      <c r="BS80" s="59"/>
      <c r="BT80" s="59"/>
      <c r="BU80" s="59"/>
      <c r="BV80" s="59"/>
      <c r="BW80" s="59"/>
      <c r="BX80" s="59"/>
      <c r="BY80" s="59"/>
      <c r="BZ80" s="60"/>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8"/>
      <c r="BM81" s="59"/>
      <c r="BN81" s="59"/>
      <c r="BO81" s="59"/>
      <c r="BP81" s="59"/>
      <c r="BQ81" s="59"/>
      <c r="BR81" s="59"/>
      <c r="BS81" s="59"/>
      <c r="BT81" s="59"/>
      <c r="BU81" s="59"/>
      <c r="BV81" s="59"/>
      <c r="BW81" s="59"/>
      <c r="BX81" s="59"/>
      <c r="BY81" s="59"/>
      <c r="BZ81" s="6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1"/>
      <c r="BM82" s="62"/>
      <c r="BN82" s="62"/>
      <c r="BO82" s="62"/>
      <c r="BP82" s="62"/>
      <c r="BQ82" s="62"/>
      <c r="BR82" s="62"/>
      <c r="BS82" s="62"/>
      <c r="BT82" s="62"/>
      <c r="BU82" s="62"/>
      <c r="BV82" s="62"/>
      <c r="BW82" s="62"/>
      <c r="BX82" s="62"/>
      <c r="BY82" s="62"/>
      <c r="BZ82" s="63"/>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【682.51】</v>
      </c>
      <c r="I86" s="26" t="str">
        <f>データ!CA6</f>
        <v>【100.34】</v>
      </c>
      <c r="J86" s="26" t="str">
        <f>データ!CL6</f>
        <v>【136.15】</v>
      </c>
      <c r="K86" s="26" t="str">
        <f>データ!CW6</f>
        <v>【59.64】</v>
      </c>
      <c r="L86" s="26" t="str">
        <f>データ!DH6</f>
        <v>【95.35】</v>
      </c>
      <c r="M86" s="26" t="s">
        <v>44</v>
      </c>
      <c r="N86" s="26" t="s">
        <v>44</v>
      </c>
      <c r="O86" s="26" t="str">
        <f>データ!EO6</f>
        <v>【0.22】</v>
      </c>
    </row>
  </sheetData>
  <sheetProtection algorithmName="SHA-512" hashValue="h+fH8HfvQVTEOVRCmZv0Oo+Z4yr68n7q++xDxSuMFR50yMirRCoR1oWGaJhqVsm1G2F8LVWbU5zrgXke8dHw1g==" saltValue="rweyKDHoFlXYOanE7GJjv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5546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83" t="s">
        <v>54</v>
      </c>
      <c r="I3" s="84"/>
      <c r="J3" s="84"/>
      <c r="K3" s="84"/>
      <c r="L3" s="84"/>
      <c r="M3" s="84"/>
      <c r="N3" s="84"/>
      <c r="O3" s="84"/>
      <c r="P3" s="84"/>
      <c r="Q3" s="84"/>
      <c r="R3" s="84"/>
      <c r="S3" s="84"/>
      <c r="T3" s="84"/>
      <c r="U3" s="84"/>
      <c r="V3" s="84"/>
      <c r="W3" s="84"/>
      <c r="X3" s="85"/>
      <c r="Y3" s="89" t="s">
        <v>55</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56</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x14ac:dyDescent="0.15">
      <c r="A4" s="28" t="s">
        <v>57</v>
      </c>
      <c r="B4" s="30"/>
      <c r="C4" s="30"/>
      <c r="D4" s="30"/>
      <c r="E4" s="30"/>
      <c r="F4" s="30"/>
      <c r="G4" s="30"/>
      <c r="H4" s="86"/>
      <c r="I4" s="87"/>
      <c r="J4" s="87"/>
      <c r="K4" s="87"/>
      <c r="L4" s="87"/>
      <c r="M4" s="87"/>
      <c r="N4" s="87"/>
      <c r="O4" s="87"/>
      <c r="P4" s="87"/>
      <c r="Q4" s="87"/>
      <c r="R4" s="87"/>
      <c r="S4" s="87"/>
      <c r="T4" s="87"/>
      <c r="U4" s="87"/>
      <c r="V4" s="87"/>
      <c r="W4" s="87"/>
      <c r="X4" s="88"/>
      <c r="Y4" s="82" t="s">
        <v>58</v>
      </c>
      <c r="Z4" s="82"/>
      <c r="AA4" s="82"/>
      <c r="AB4" s="82"/>
      <c r="AC4" s="82"/>
      <c r="AD4" s="82"/>
      <c r="AE4" s="82"/>
      <c r="AF4" s="82"/>
      <c r="AG4" s="82"/>
      <c r="AH4" s="82"/>
      <c r="AI4" s="82"/>
      <c r="AJ4" s="82" t="s">
        <v>59</v>
      </c>
      <c r="AK4" s="82"/>
      <c r="AL4" s="82"/>
      <c r="AM4" s="82"/>
      <c r="AN4" s="82"/>
      <c r="AO4" s="82"/>
      <c r="AP4" s="82"/>
      <c r="AQ4" s="82"/>
      <c r="AR4" s="82"/>
      <c r="AS4" s="82"/>
      <c r="AT4" s="82"/>
      <c r="AU4" s="82" t="s">
        <v>60</v>
      </c>
      <c r="AV4" s="82"/>
      <c r="AW4" s="82"/>
      <c r="AX4" s="82"/>
      <c r="AY4" s="82"/>
      <c r="AZ4" s="82"/>
      <c r="BA4" s="82"/>
      <c r="BB4" s="82"/>
      <c r="BC4" s="82"/>
      <c r="BD4" s="82"/>
      <c r="BE4" s="82"/>
      <c r="BF4" s="82" t="s">
        <v>61</v>
      </c>
      <c r="BG4" s="82"/>
      <c r="BH4" s="82"/>
      <c r="BI4" s="82"/>
      <c r="BJ4" s="82"/>
      <c r="BK4" s="82"/>
      <c r="BL4" s="82"/>
      <c r="BM4" s="82"/>
      <c r="BN4" s="82"/>
      <c r="BO4" s="82"/>
      <c r="BP4" s="82"/>
      <c r="BQ4" s="82" t="s">
        <v>62</v>
      </c>
      <c r="BR4" s="82"/>
      <c r="BS4" s="82"/>
      <c r="BT4" s="82"/>
      <c r="BU4" s="82"/>
      <c r="BV4" s="82"/>
      <c r="BW4" s="82"/>
      <c r="BX4" s="82"/>
      <c r="BY4" s="82"/>
      <c r="BZ4" s="82"/>
      <c r="CA4" s="82"/>
      <c r="CB4" s="82" t="s">
        <v>63</v>
      </c>
      <c r="CC4" s="82"/>
      <c r="CD4" s="82"/>
      <c r="CE4" s="82"/>
      <c r="CF4" s="82"/>
      <c r="CG4" s="82"/>
      <c r="CH4" s="82"/>
      <c r="CI4" s="82"/>
      <c r="CJ4" s="82"/>
      <c r="CK4" s="82"/>
      <c r="CL4" s="82"/>
      <c r="CM4" s="82" t="s">
        <v>64</v>
      </c>
      <c r="CN4" s="82"/>
      <c r="CO4" s="82"/>
      <c r="CP4" s="82"/>
      <c r="CQ4" s="82"/>
      <c r="CR4" s="82"/>
      <c r="CS4" s="82"/>
      <c r="CT4" s="82"/>
      <c r="CU4" s="82"/>
      <c r="CV4" s="82"/>
      <c r="CW4" s="82"/>
      <c r="CX4" s="82" t="s">
        <v>65</v>
      </c>
      <c r="CY4" s="82"/>
      <c r="CZ4" s="82"/>
      <c r="DA4" s="82"/>
      <c r="DB4" s="82"/>
      <c r="DC4" s="82"/>
      <c r="DD4" s="82"/>
      <c r="DE4" s="82"/>
      <c r="DF4" s="82"/>
      <c r="DG4" s="82"/>
      <c r="DH4" s="82"/>
      <c r="DI4" s="82" t="s">
        <v>66</v>
      </c>
      <c r="DJ4" s="82"/>
      <c r="DK4" s="82"/>
      <c r="DL4" s="82"/>
      <c r="DM4" s="82"/>
      <c r="DN4" s="82"/>
      <c r="DO4" s="82"/>
      <c r="DP4" s="82"/>
      <c r="DQ4" s="82"/>
      <c r="DR4" s="82"/>
      <c r="DS4" s="82"/>
      <c r="DT4" s="82" t="s">
        <v>67</v>
      </c>
      <c r="DU4" s="82"/>
      <c r="DV4" s="82"/>
      <c r="DW4" s="82"/>
      <c r="DX4" s="82"/>
      <c r="DY4" s="82"/>
      <c r="DZ4" s="82"/>
      <c r="EA4" s="82"/>
      <c r="EB4" s="82"/>
      <c r="EC4" s="82"/>
      <c r="ED4" s="82"/>
      <c r="EE4" s="82" t="s">
        <v>68</v>
      </c>
      <c r="EF4" s="82"/>
      <c r="EG4" s="82"/>
      <c r="EH4" s="82"/>
      <c r="EI4" s="82"/>
      <c r="EJ4" s="82"/>
      <c r="EK4" s="82"/>
      <c r="EL4" s="82"/>
      <c r="EM4" s="82"/>
      <c r="EN4" s="82"/>
      <c r="EO4" s="82"/>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42099</v>
      </c>
      <c r="D6" s="33">
        <f t="shared" si="3"/>
        <v>47</v>
      </c>
      <c r="E6" s="33">
        <f t="shared" si="3"/>
        <v>17</v>
      </c>
      <c r="F6" s="33">
        <f t="shared" si="3"/>
        <v>1</v>
      </c>
      <c r="G6" s="33">
        <f t="shared" si="3"/>
        <v>0</v>
      </c>
      <c r="H6" s="33" t="str">
        <f t="shared" si="3"/>
        <v>宮城県　多賀城市</v>
      </c>
      <c r="I6" s="33" t="str">
        <f t="shared" si="3"/>
        <v>法非適用</v>
      </c>
      <c r="J6" s="33" t="str">
        <f t="shared" si="3"/>
        <v>下水道事業</v>
      </c>
      <c r="K6" s="33" t="str">
        <f t="shared" si="3"/>
        <v>公共下水道</v>
      </c>
      <c r="L6" s="33" t="str">
        <f t="shared" si="3"/>
        <v>Bd1</v>
      </c>
      <c r="M6" s="33" t="str">
        <f t="shared" si="3"/>
        <v>非設置</v>
      </c>
      <c r="N6" s="34" t="str">
        <f t="shared" si="3"/>
        <v>-</v>
      </c>
      <c r="O6" s="34" t="str">
        <f t="shared" si="3"/>
        <v>該当数値なし</v>
      </c>
      <c r="P6" s="34">
        <f t="shared" si="3"/>
        <v>99.88</v>
      </c>
      <c r="Q6" s="34">
        <f t="shared" si="3"/>
        <v>76.900000000000006</v>
      </c>
      <c r="R6" s="34">
        <f t="shared" si="3"/>
        <v>2035</v>
      </c>
      <c r="S6" s="34">
        <f t="shared" si="3"/>
        <v>62416</v>
      </c>
      <c r="T6" s="34">
        <f t="shared" si="3"/>
        <v>19.690000000000001</v>
      </c>
      <c r="U6" s="34">
        <f t="shared" si="3"/>
        <v>3169.93</v>
      </c>
      <c r="V6" s="34">
        <f t="shared" si="3"/>
        <v>62170</v>
      </c>
      <c r="W6" s="34">
        <f t="shared" si="3"/>
        <v>13.95</v>
      </c>
      <c r="X6" s="34">
        <f t="shared" si="3"/>
        <v>4456.63</v>
      </c>
      <c r="Y6" s="35">
        <f>IF(Y7="",NA(),Y7)</f>
        <v>71.97</v>
      </c>
      <c r="Z6" s="35">
        <f t="shared" ref="Z6:AH6" si="4">IF(Z7="",NA(),Z7)</f>
        <v>73.69</v>
      </c>
      <c r="AA6" s="35">
        <f t="shared" si="4"/>
        <v>74.069999999999993</v>
      </c>
      <c r="AB6" s="35">
        <f t="shared" si="4"/>
        <v>73.75</v>
      </c>
      <c r="AC6" s="35">
        <f t="shared" si="4"/>
        <v>71.34</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895.56</v>
      </c>
      <c r="BG6" s="35">
        <f t="shared" ref="BG6:BO6" si="7">IF(BG7="",NA(),BG7)</f>
        <v>761.34</v>
      </c>
      <c r="BH6" s="35">
        <f t="shared" si="7"/>
        <v>984.08</v>
      </c>
      <c r="BI6" s="35">
        <f t="shared" si="7"/>
        <v>649.83000000000004</v>
      </c>
      <c r="BJ6" s="35">
        <f t="shared" si="7"/>
        <v>719.03</v>
      </c>
      <c r="BK6" s="35">
        <f t="shared" si="7"/>
        <v>848.31</v>
      </c>
      <c r="BL6" s="35">
        <f t="shared" si="7"/>
        <v>774.99</v>
      </c>
      <c r="BM6" s="35">
        <f t="shared" si="7"/>
        <v>799.41</v>
      </c>
      <c r="BN6" s="35">
        <f t="shared" si="7"/>
        <v>820.36</v>
      </c>
      <c r="BO6" s="35">
        <f t="shared" si="7"/>
        <v>847.44</v>
      </c>
      <c r="BP6" s="34" t="str">
        <f>IF(BP7="","",IF(BP7="-","【-】","【"&amp;SUBSTITUTE(TEXT(BP7,"#,##0.00"),"-","△")&amp;"】"))</f>
        <v>【682.51】</v>
      </c>
      <c r="BQ6" s="35">
        <f>IF(BQ7="",NA(),BQ7)</f>
        <v>86.28</v>
      </c>
      <c r="BR6" s="35">
        <f t="shared" ref="BR6:BZ6" si="8">IF(BR7="",NA(),BR7)</f>
        <v>84.64</v>
      </c>
      <c r="BS6" s="35">
        <f t="shared" si="8"/>
        <v>87.67</v>
      </c>
      <c r="BT6" s="35">
        <f t="shared" si="8"/>
        <v>87.48</v>
      </c>
      <c r="BU6" s="35">
        <f t="shared" si="8"/>
        <v>85.24</v>
      </c>
      <c r="BV6" s="35">
        <f t="shared" si="8"/>
        <v>94.38</v>
      </c>
      <c r="BW6" s="35">
        <f t="shared" si="8"/>
        <v>96.57</v>
      </c>
      <c r="BX6" s="35">
        <f t="shared" si="8"/>
        <v>96.54</v>
      </c>
      <c r="BY6" s="35">
        <f t="shared" si="8"/>
        <v>95.4</v>
      </c>
      <c r="BZ6" s="35">
        <f t="shared" si="8"/>
        <v>94.69</v>
      </c>
      <c r="CA6" s="34" t="str">
        <f>IF(CA7="","",IF(CA7="-","【-】","【"&amp;SUBSTITUTE(TEXT(CA7,"#,##0.00"),"-","△")&amp;"】"))</f>
        <v>【100.34】</v>
      </c>
      <c r="CB6" s="35">
        <f>IF(CB7="",NA(),CB7)</f>
        <v>154.1</v>
      </c>
      <c r="CC6" s="35">
        <f t="shared" ref="CC6:CK6" si="9">IF(CC7="",NA(),CC7)</f>
        <v>157.97</v>
      </c>
      <c r="CD6" s="35">
        <f t="shared" si="9"/>
        <v>152.91999999999999</v>
      </c>
      <c r="CE6" s="35">
        <f t="shared" si="9"/>
        <v>153.30000000000001</v>
      </c>
      <c r="CF6" s="35">
        <f t="shared" si="9"/>
        <v>157.66</v>
      </c>
      <c r="CG6" s="35">
        <f t="shared" si="9"/>
        <v>165.45</v>
      </c>
      <c r="CH6" s="35">
        <f t="shared" si="9"/>
        <v>161.54</v>
      </c>
      <c r="CI6" s="35">
        <f t="shared" si="9"/>
        <v>162.81</v>
      </c>
      <c r="CJ6" s="35">
        <f t="shared" si="9"/>
        <v>163.19999999999999</v>
      </c>
      <c r="CK6" s="35">
        <f t="shared" si="9"/>
        <v>159.78</v>
      </c>
      <c r="CL6" s="34" t="str">
        <f>IF(CL7="","",IF(CL7="-","【-】","【"&amp;SUBSTITUTE(TEXT(CL7,"#,##0.00"),"-","△")&amp;"】"))</f>
        <v>【136.15】</v>
      </c>
      <c r="CM6" s="35" t="str">
        <f>IF(CM7="",NA(),CM7)</f>
        <v>-</v>
      </c>
      <c r="CN6" s="35" t="str">
        <f t="shared" ref="CN6:CV6" si="10">IF(CN7="",NA(),CN7)</f>
        <v>-</v>
      </c>
      <c r="CO6" s="35" t="str">
        <f t="shared" si="10"/>
        <v>-</v>
      </c>
      <c r="CP6" s="35" t="str">
        <f t="shared" si="10"/>
        <v>-</v>
      </c>
      <c r="CQ6" s="35" t="str">
        <f t="shared" si="10"/>
        <v>-</v>
      </c>
      <c r="CR6" s="35">
        <f t="shared" si="10"/>
        <v>65.62</v>
      </c>
      <c r="CS6" s="35">
        <f t="shared" si="10"/>
        <v>64.67</v>
      </c>
      <c r="CT6" s="35">
        <f t="shared" si="10"/>
        <v>64.959999999999994</v>
      </c>
      <c r="CU6" s="35">
        <f t="shared" si="10"/>
        <v>65.040000000000006</v>
      </c>
      <c r="CV6" s="35">
        <f t="shared" si="10"/>
        <v>68.31</v>
      </c>
      <c r="CW6" s="34" t="str">
        <f>IF(CW7="","",IF(CW7="-","【-】","【"&amp;SUBSTITUTE(TEXT(CW7,"#,##0.00"),"-","△")&amp;"】"))</f>
        <v>【59.64】</v>
      </c>
      <c r="CX6" s="35">
        <f>IF(CX7="",NA(),CX7)</f>
        <v>97.99</v>
      </c>
      <c r="CY6" s="35">
        <f t="shared" ref="CY6:DG6" si="11">IF(CY7="",NA(),CY7)</f>
        <v>98.06</v>
      </c>
      <c r="CZ6" s="35">
        <f t="shared" si="11"/>
        <v>98.07</v>
      </c>
      <c r="DA6" s="35">
        <f t="shared" si="11"/>
        <v>98.55</v>
      </c>
      <c r="DB6" s="35">
        <f t="shared" si="11"/>
        <v>98.64</v>
      </c>
      <c r="DC6" s="35">
        <f t="shared" si="11"/>
        <v>91.44</v>
      </c>
      <c r="DD6" s="35">
        <f t="shared" si="11"/>
        <v>91.76</v>
      </c>
      <c r="DE6" s="35">
        <f t="shared" si="11"/>
        <v>92.3</v>
      </c>
      <c r="DF6" s="35">
        <f t="shared" si="11"/>
        <v>92.55</v>
      </c>
      <c r="DG6" s="35">
        <f t="shared" si="11"/>
        <v>92.62</v>
      </c>
      <c r="DH6" s="34" t="str">
        <f>IF(DH7="","",IF(DH7="-","【-】","【"&amp;SUBSTITUTE(TEXT(DH7,"#,##0.00"),"-","△")&amp;"】"))</f>
        <v>【95.35】</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0.18</v>
      </c>
      <c r="EF6" s="34">
        <f t="shared" ref="EF6:EN6" si="14">IF(EF7="",NA(),EF7)</f>
        <v>0</v>
      </c>
      <c r="EG6" s="34">
        <f t="shared" si="14"/>
        <v>0</v>
      </c>
      <c r="EH6" s="34">
        <f t="shared" si="14"/>
        <v>0</v>
      </c>
      <c r="EI6" s="34">
        <f t="shared" si="14"/>
        <v>0</v>
      </c>
      <c r="EJ6" s="35">
        <f t="shared" si="14"/>
        <v>0.27</v>
      </c>
      <c r="EK6" s="35">
        <f t="shared" si="14"/>
        <v>0.17</v>
      </c>
      <c r="EL6" s="35">
        <f t="shared" si="14"/>
        <v>0.13</v>
      </c>
      <c r="EM6" s="35">
        <f t="shared" si="14"/>
        <v>0.1</v>
      </c>
      <c r="EN6" s="35">
        <f t="shared" si="14"/>
        <v>0.09</v>
      </c>
      <c r="EO6" s="34" t="str">
        <f>IF(EO7="","",IF(EO7="-","【-】","【"&amp;SUBSTITUTE(TEXT(EO7,"#,##0.00"),"-","△")&amp;"】"))</f>
        <v>【0.22】</v>
      </c>
    </row>
    <row r="7" spans="1:145" s="36" customFormat="1" x14ac:dyDescent="0.15">
      <c r="A7" s="28"/>
      <c r="B7" s="37">
        <v>2019</v>
      </c>
      <c r="C7" s="37">
        <v>42099</v>
      </c>
      <c r="D7" s="37">
        <v>47</v>
      </c>
      <c r="E7" s="37">
        <v>17</v>
      </c>
      <c r="F7" s="37">
        <v>1</v>
      </c>
      <c r="G7" s="37">
        <v>0</v>
      </c>
      <c r="H7" s="37" t="s">
        <v>98</v>
      </c>
      <c r="I7" s="37" t="s">
        <v>99</v>
      </c>
      <c r="J7" s="37" t="s">
        <v>100</v>
      </c>
      <c r="K7" s="37" t="s">
        <v>101</v>
      </c>
      <c r="L7" s="37" t="s">
        <v>102</v>
      </c>
      <c r="M7" s="37" t="s">
        <v>103</v>
      </c>
      <c r="N7" s="38" t="s">
        <v>104</v>
      </c>
      <c r="O7" s="38" t="s">
        <v>105</v>
      </c>
      <c r="P7" s="38">
        <v>99.88</v>
      </c>
      <c r="Q7" s="38">
        <v>76.900000000000006</v>
      </c>
      <c r="R7" s="38">
        <v>2035</v>
      </c>
      <c r="S7" s="38">
        <v>62416</v>
      </c>
      <c r="T7" s="38">
        <v>19.690000000000001</v>
      </c>
      <c r="U7" s="38">
        <v>3169.93</v>
      </c>
      <c r="V7" s="38">
        <v>62170</v>
      </c>
      <c r="W7" s="38">
        <v>13.95</v>
      </c>
      <c r="X7" s="38">
        <v>4456.63</v>
      </c>
      <c r="Y7" s="38">
        <v>71.97</v>
      </c>
      <c r="Z7" s="38">
        <v>73.69</v>
      </c>
      <c r="AA7" s="38">
        <v>74.069999999999993</v>
      </c>
      <c r="AB7" s="38">
        <v>73.75</v>
      </c>
      <c r="AC7" s="38">
        <v>71.34</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895.56</v>
      </c>
      <c r="BG7" s="38">
        <v>761.34</v>
      </c>
      <c r="BH7" s="38">
        <v>984.08</v>
      </c>
      <c r="BI7" s="38">
        <v>649.83000000000004</v>
      </c>
      <c r="BJ7" s="38">
        <v>719.03</v>
      </c>
      <c r="BK7" s="38">
        <v>848.31</v>
      </c>
      <c r="BL7" s="38">
        <v>774.99</v>
      </c>
      <c r="BM7" s="38">
        <v>799.41</v>
      </c>
      <c r="BN7" s="38">
        <v>820.36</v>
      </c>
      <c r="BO7" s="38">
        <v>847.44</v>
      </c>
      <c r="BP7" s="38">
        <v>682.51</v>
      </c>
      <c r="BQ7" s="38">
        <v>86.28</v>
      </c>
      <c r="BR7" s="38">
        <v>84.64</v>
      </c>
      <c r="BS7" s="38">
        <v>87.67</v>
      </c>
      <c r="BT7" s="38">
        <v>87.48</v>
      </c>
      <c r="BU7" s="38">
        <v>85.24</v>
      </c>
      <c r="BV7" s="38">
        <v>94.38</v>
      </c>
      <c r="BW7" s="38">
        <v>96.57</v>
      </c>
      <c r="BX7" s="38">
        <v>96.54</v>
      </c>
      <c r="BY7" s="38">
        <v>95.4</v>
      </c>
      <c r="BZ7" s="38">
        <v>94.69</v>
      </c>
      <c r="CA7" s="38">
        <v>100.34</v>
      </c>
      <c r="CB7" s="38">
        <v>154.1</v>
      </c>
      <c r="CC7" s="38">
        <v>157.97</v>
      </c>
      <c r="CD7" s="38">
        <v>152.91999999999999</v>
      </c>
      <c r="CE7" s="38">
        <v>153.30000000000001</v>
      </c>
      <c r="CF7" s="38">
        <v>157.66</v>
      </c>
      <c r="CG7" s="38">
        <v>165.45</v>
      </c>
      <c r="CH7" s="38">
        <v>161.54</v>
      </c>
      <c r="CI7" s="38">
        <v>162.81</v>
      </c>
      <c r="CJ7" s="38">
        <v>163.19999999999999</v>
      </c>
      <c r="CK7" s="38">
        <v>159.78</v>
      </c>
      <c r="CL7" s="38">
        <v>136.15</v>
      </c>
      <c r="CM7" s="38" t="s">
        <v>104</v>
      </c>
      <c r="CN7" s="38" t="s">
        <v>104</v>
      </c>
      <c r="CO7" s="38" t="s">
        <v>104</v>
      </c>
      <c r="CP7" s="38" t="s">
        <v>104</v>
      </c>
      <c r="CQ7" s="38" t="s">
        <v>104</v>
      </c>
      <c r="CR7" s="38">
        <v>65.62</v>
      </c>
      <c r="CS7" s="38">
        <v>64.67</v>
      </c>
      <c r="CT7" s="38">
        <v>64.959999999999994</v>
      </c>
      <c r="CU7" s="38">
        <v>65.040000000000006</v>
      </c>
      <c r="CV7" s="38">
        <v>68.31</v>
      </c>
      <c r="CW7" s="38">
        <v>59.64</v>
      </c>
      <c r="CX7" s="38">
        <v>97.99</v>
      </c>
      <c r="CY7" s="38">
        <v>98.06</v>
      </c>
      <c r="CZ7" s="38">
        <v>98.07</v>
      </c>
      <c r="DA7" s="38">
        <v>98.55</v>
      </c>
      <c r="DB7" s="38">
        <v>98.64</v>
      </c>
      <c r="DC7" s="38">
        <v>91.44</v>
      </c>
      <c r="DD7" s="38">
        <v>91.76</v>
      </c>
      <c r="DE7" s="38">
        <v>92.3</v>
      </c>
      <c r="DF7" s="38">
        <v>92.55</v>
      </c>
      <c r="DG7" s="38">
        <v>92.62</v>
      </c>
      <c r="DH7" s="38">
        <v>95.35</v>
      </c>
      <c r="DI7" s="38"/>
      <c r="DJ7" s="38"/>
      <c r="DK7" s="38"/>
      <c r="DL7" s="38"/>
      <c r="DM7" s="38"/>
      <c r="DN7" s="38"/>
      <c r="DO7" s="38"/>
      <c r="DP7" s="38"/>
      <c r="DQ7" s="38"/>
      <c r="DR7" s="38"/>
      <c r="DS7" s="38"/>
      <c r="DT7" s="38"/>
      <c r="DU7" s="38"/>
      <c r="DV7" s="38"/>
      <c r="DW7" s="38"/>
      <c r="DX7" s="38"/>
      <c r="DY7" s="38"/>
      <c r="DZ7" s="38"/>
      <c r="EA7" s="38"/>
      <c r="EB7" s="38"/>
      <c r="EC7" s="38"/>
      <c r="ED7" s="38"/>
      <c r="EE7" s="38">
        <v>0.18</v>
      </c>
      <c r="EF7" s="38">
        <v>0</v>
      </c>
      <c r="EG7" s="38">
        <v>0</v>
      </c>
      <c r="EH7" s="38">
        <v>0</v>
      </c>
      <c r="EI7" s="38">
        <v>0</v>
      </c>
      <c r="EJ7" s="38">
        <v>0.27</v>
      </c>
      <c r="EK7" s="38">
        <v>0.17</v>
      </c>
      <c r="EL7" s="38">
        <v>0.13</v>
      </c>
      <c r="EM7" s="38">
        <v>0.1</v>
      </c>
      <c r="EN7" s="38">
        <v>0.09</v>
      </c>
      <c r="EO7" s="38">
        <v>0.22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113</v>
      </c>
      <c r="E13" t="s">
        <v>113</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要人</cp:lastModifiedBy>
  <cp:lastPrinted>2021-02-05T00:18:49Z</cp:lastPrinted>
  <dcterms:created xsi:type="dcterms:W3CDTF">2020-12-04T02:42:33Z</dcterms:created>
  <dcterms:modified xsi:type="dcterms:W3CDTF">2021-02-25T01:10:43Z</dcterms:modified>
  <cp:category/>
</cp:coreProperties>
</file>